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UARIO\Desktop\TRABAJO EN CASA CCS\2022\PROCESOS DE SELECCIÓN\COMPETITIVO NAVIDAD\"/>
    </mc:Choice>
  </mc:AlternateContent>
  <xr:revisionPtr revIDLastSave="0" documentId="8_{82DE052D-D8F0-4B59-B434-F3042F93FBEB}" xr6:coauthVersionLast="45" xr6:coauthVersionMax="45" xr10:uidLastSave="{00000000-0000-0000-0000-000000000000}"/>
  <bookViews>
    <workbookView xWindow="-108" yWindow="-108" windowWidth="19416" windowHeight="10416" tabRatio="403" xr2:uid="{00000000-000D-0000-FFFF-FFFF00000000}"/>
  </bookViews>
  <sheets>
    <sheet name="CONTRATACIÓN" sheetId="18" r:id="rId1"/>
    <sheet name="Hoja6" sheetId="25" state="hidden" r:id="rId2"/>
    <sheet name="Hoja2" sheetId="24" state="hidden" r:id="rId3"/>
    <sheet name="Hoja4" sheetId="21" state="hidden" r:id="rId4"/>
    <sheet name="Hoja3" sheetId="20" state="hidden" r:id="rId5"/>
    <sheet name="Hoja5" sheetId="22" state="hidden" r:id="rId6"/>
    <sheet name="Nivel Organizacional" sheetId="17" state="hidden" r:id="rId7"/>
    <sheet name="Mapa_Riesgo_Inherente" sheetId="10" state="hidden" r:id="rId8"/>
    <sheet name="Contexto" sheetId="15" state="hidden" r:id="rId9"/>
    <sheet name="Fuentes del Riesgo" sheetId="16" state="hidden" r:id="rId10"/>
  </sheets>
  <externalReferences>
    <externalReference r:id="rId11"/>
    <externalReference r:id="rId12"/>
    <externalReference r:id="rId13"/>
    <externalReference r:id="rId14"/>
  </externalReferences>
  <definedNames>
    <definedName name="_1_SE">#REF!</definedName>
    <definedName name="A">#REF!</definedName>
    <definedName name="AA">#REF!</definedName>
    <definedName name="aaaa">#REF!</definedName>
    <definedName name="accion">#REF!</definedName>
    <definedName name="AGENTE">#REF!</definedName>
    <definedName name="AREA_IMPACTO">#REF!</definedName>
    <definedName name="areaimpacto">'[1]SM-FO-27'!$BQ$476:$BQ$482</definedName>
    <definedName name="B">#REF!</definedName>
    <definedName name="CALIFICACION">#REF!</definedName>
    <definedName name="CAUSAS">[2]CAUSAS!$C$6:$O$11</definedName>
    <definedName name="cl">'[1]SM-FO-27'!#REF!</definedName>
    <definedName name="CLAVE">#REF!</definedName>
    <definedName name="CLAVECAUSA">[2]CAUSAS!$C$12:$O$12</definedName>
    <definedName name="CLAVECONT">#REF!</definedName>
    <definedName name="CLAVECONTROL">'[2]NO BORRAR'!$B$41:$B$57</definedName>
    <definedName name="CLAVEOBJ">#REF!</definedName>
    <definedName name="CLAVEPOL">#REF!</definedName>
    <definedName name="CLAVEPOLITICA">'[2]NO BORRAR'!$B$3:$B$17</definedName>
    <definedName name="CLAVEPROC">#REF!</definedName>
    <definedName name="CLAVEPROCEDIMIENTO">'[2]NO BORRAR'!$B$22:$B$38</definedName>
    <definedName name="CLAVERIESGO">#REF!</definedName>
    <definedName name="CODIGO">#REF!</definedName>
    <definedName name="CODIGO_RIESGO">#REF!</definedName>
    <definedName name="CODIGO1">#REF!</definedName>
    <definedName name="Con">#REF!</definedName>
    <definedName name="CONFLICTOS_SOCIALES">#REF!</definedName>
    <definedName name="CONTROL">'[2]NO BORRAR'!$C$41:$C$53</definedName>
    <definedName name="CONTROLES">#REF!</definedName>
    <definedName name="DIRECCION_ACTIVIDADES_MARITIMAS">#REF!</definedName>
    <definedName name="ESTABILIDAD_POLITICA">#REF!</definedName>
    <definedName name="EVENTOS_NATURALES">#REF!</definedName>
    <definedName name="FRECUENCIA">#REF!</definedName>
    <definedName name="FUENTE">#REF!</definedName>
    <definedName name="FUENTES_RIESGO">#REF!</definedName>
    <definedName name="fuentesriesgo">'[1]SM-FO-27'!$BP$476:$BP$480</definedName>
    <definedName name="g">#REF!</definedName>
    <definedName name="GRAVEDAD">#REF!</definedName>
    <definedName name="IMPACTO">#REF!</definedName>
    <definedName name="INSTALACIONES">#REF!</definedName>
    <definedName name="LET">#REF!</definedName>
    <definedName name="MACROPROCESO">#REF!</definedName>
    <definedName name="nivelorgriesgo">'[1]SM-FO-27'!$BR$481:$BR$483</definedName>
    <definedName name="NN">#REF!</definedName>
    <definedName name="NOMBRE_RIESGO">#REF!</definedName>
    <definedName name="NUM">#REF!</definedName>
    <definedName name="OBJETIVOS">#REF!</definedName>
    <definedName name="PERSONAS">#REF!</definedName>
    <definedName name="PESO">#REF!</definedName>
    <definedName name="POLITICA">'[2]NO BORRAR'!$C$3:$C$17</definedName>
    <definedName name="POLITICAS_GUBERNAMENTALES">#REF!</definedName>
    <definedName name="politicasmanejo">#REF!</definedName>
    <definedName name="PROCEDIMIENTO">#REF!</definedName>
    <definedName name="PROCESO">#REF!</definedName>
    <definedName name="PUNTAJE">#REF!</definedName>
    <definedName name="PUNTAJEF">#REF!</definedName>
    <definedName name="PUNTAJEG">#REF!</definedName>
    <definedName name="q">#REF!</definedName>
    <definedName name="RELACIONADO">#REF!</definedName>
    <definedName name="RESPUESTA">'[2]NO BORRAR'!$G$1:$G$5</definedName>
    <definedName name="RIESGOS">#REF!</definedName>
    <definedName name="SE">#REF!</definedName>
    <definedName name="SI_NO">'[3]NO BORRAR'!$F$1:$F$2</definedName>
    <definedName name="SINO">#REF!</definedName>
    <definedName name="SISTEMAS">#REF!</definedName>
    <definedName name="TECNOLOGIA">#REF!</definedName>
    <definedName name="Tipificacionriesgo">'[1]SM-FO-27'!$BR$486:$BR$499</definedName>
    <definedName name="TIPOACCION">'[2]NO BORRAR'!$I$1:$I$9</definedName>
    <definedName name="tiposriesgo">#REF!</definedName>
    <definedName name="TOTAL_PUNTAJE_RIESGO">#REF!</definedName>
    <definedName name="TRATAMIENTO">#REF!</definedName>
    <definedName name="TRATAMIENTO_RIESGO">'[3]NO BORRAR'!$G$1:$G$5</definedName>
    <definedName name="trIANGULO">#REF!</definedName>
    <definedName name="X">#REF!</definedName>
    <definedName name="Y">#REF!</definedName>
    <definedName name="Z">#REF!</definedName>
    <definedName name="zon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X12" i="18" l="1"/>
  <c r="O12" i="18"/>
  <c r="X13" i="18" l="1"/>
  <c r="O13" i="18"/>
  <c r="O11" i="18"/>
  <c r="X11" i="18"/>
  <c r="V9" i="18" l="1"/>
  <c r="T9" i="18"/>
  <c r="M9" i="18"/>
  <c r="K9" i="18"/>
  <c r="W9" i="18" l="1"/>
  <c r="X9" i="18" s="1"/>
  <c r="N9" i="18"/>
  <c r="O9" i="18" s="1"/>
  <c r="V10" i="18" l="1"/>
  <c r="T10" i="18"/>
  <c r="M10" i="18"/>
  <c r="K10" i="18"/>
  <c r="AJ6" i="18"/>
  <c r="AH6" i="18"/>
  <c r="AG6" i="18"/>
  <c r="W10" i="18" l="1"/>
  <c r="X10" i="18" s="1"/>
  <c r="N10" i="18"/>
  <c r="O10" i="18" s="1"/>
  <c r="R10" i="18"/>
  <c r="D39" i="10" l="1"/>
  <c r="D40" i="10"/>
  <c r="C41" i="10"/>
  <c r="C42" i="10"/>
  <c r="C43" i="10"/>
  <c r="C45" i="10"/>
  <c r="D45" i="10"/>
  <c r="C48" i="10"/>
  <c r="B41" i="10"/>
  <c r="B43" i="10"/>
  <c r="B44" i="10"/>
  <c r="B46" i="10"/>
  <c r="B48" i="10"/>
  <c r="C46" i="10"/>
  <c r="B47" i="10"/>
  <c r="B45" i="10" l="1"/>
  <c r="C40" i="10"/>
  <c r="M40" i="10" s="1"/>
  <c r="D41" i="10"/>
  <c r="F41" i="10" s="1"/>
  <c r="D43" i="10"/>
  <c r="M43" i="10" s="1"/>
  <c r="D47" i="10"/>
  <c r="B42" i="10"/>
  <c r="D42" i="10"/>
  <c r="L42" i="10" s="1"/>
  <c r="D48" i="10"/>
  <c r="J48" i="10" s="1"/>
  <c r="C39" i="10"/>
  <c r="F39" i="10" s="1"/>
  <c r="H45" i="10"/>
  <c r="I45" i="10"/>
  <c r="M45" i="10"/>
  <c r="C47" i="10"/>
  <c r="B40" i="10"/>
  <c r="K45" i="10"/>
  <c r="F45" i="10"/>
  <c r="J45" i="10"/>
  <c r="E45" i="10"/>
  <c r="G45" i="10"/>
  <c r="L45" i="10"/>
  <c r="D44" i="10"/>
  <c r="C44" i="10"/>
  <c r="B39" i="10"/>
  <c r="D46" i="10"/>
  <c r="M46" i="10" s="1"/>
  <c r="J40" i="10" l="1"/>
  <c r="J42" i="10"/>
  <c r="H42" i="10"/>
  <c r="G42" i="10"/>
  <c r="E43" i="10"/>
  <c r="F43" i="10"/>
  <c r="L48" i="10"/>
  <c r="E41" i="10"/>
  <c r="M41" i="10"/>
  <c r="K48" i="10"/>
  <c r="M48" i="10"/>
  <c r="G48" i="10"/>
  <c r="F48" i="10"/>
  <c r="M42" i="10"/>
  <c r="H48" i="10"/>
  <c r="K42" i="10"/>
  <c r="K43" i="10"/>
  <c r="G43" i="10"/>
  <c r="I43" i="10"/>
  <c r="I48" i="10"/>
  <c r="I42" i="10"/>
  <c r="F42" i="10"/>
  <c r="G40" i="10"/>
  <c r="F40" i="10"/>
  <c r="E40" i="10"/>
  <c r="I40" i="10"/>
  <c r="K40" i="10"/>
  <c r="H40" i="10"/>
  <c r="L40" i="10"/>
  <c r="J41" i="10"/>
  <c r="G41" i="10"/>
  <c r="L41" i="10"/>
  <c r="H41" i="10"/>
  <c r="I41" i="10"/>
  <c r="K41" i="10"/>
  <c r="E42" i="10"/>
  <c r="J43" i="10"/>
  <c r="H43" i="10"/>
  <c r="L43" i="10"/>
  <c r="E48" i="10"/>
  <c r="J39" i="10"/>
  <c r="M39" i="10"/>
  <c r="L39" i="10"/>
  <c r="K39" i="10"/>
  <c r="I39" i="10"/>
  <c r="G39" i="10"/>
  <c r="H39" i="10"/>
  <c r="E39" i="10"/>
  <c r="H47" i="10"/>
  <c r="K47" i="10"/>
  <c r="E47" i="10"/>
  <c r="G47" i="10"/>
  <c r="I47" i="10"/>
  <c r="L47" i="10"/>
  <c r="J47" i="10"/>
  <c r="F47" i="10"/>
  <c r="M47" i="10"/>
  <c r="G46" i="10"/>
  <c r="E46" i="10"/>
  <c r="F46" i="10"/>
  <c r="L46" i="10"/>
  <c r="I46" i="10"/>
  <c r="H46" i="10"/>
  <c r="J46" i="10"/>
  <c r="K46" i="10"/>
  <c r="J44" i="10"/>
  <c r="F44" i="10"/>
  <c r="K44" i="10"/>
  <c r="L44" i="10"/>
  <c r="H44" i="10"/>
  <c r="M44" i="10"/>
  <c r="I44" i="10"/>
  <c r="G44" i="10"/>
  <c r="E44" i="10"/>
  <c r="E49" i="10" l="1"/>
  <c r="D16" i="10" s="1"/>
  <c r="M49" i="10"/>
  <c r="H26" i="10" s="1"/>
  <c r="J49" i="10"/>
  <c r="H21" i="10" s="1"/>
  <c r="G49" i="10"/>
  <c r="H16" i="10" s="1"/>
  <c r="H49" i="10"/>
  <c r="D21" i="10" s="1"/>
  <c r="F49" i="10"/>
  <c r="F16" i="10" s="1"/>
  <c r="K49" i="10"/>
  <c r="D26" i="10" s="1"/>
  <c r="L49" i="10"/>
  <c r="F26" i="10" s="1"/>
  <c r="I49" i="10"/>
  <c r="F21" i="10" s="1"/>
</calcChain>
</file>

<file path=xl/sharedStrings.xml><?xml version="1.0" encoding="utf-8"?>
<sst xmlns="http://schemas.openxmlformats.org/spreadsheetml/2006/main" count="474" uniqueCount="232">
  <si>
    <t>No.</t>
  </si>
  <si>
    <t>ELABORÓ</t>
  </si>
  <si>
    <t>PROBABILIDAD</t>
  </si>
  <si>
    <t>IMPACTO</t>
  </si>
  <si>
    <t>SEVERIDAD</t>
  </si>
  <si>
    <t>VALOR DE SEVERIDAD</t>
  </si>
  <si>
    <t>EFECTIVIDAD CONTROL</t>
  </si>
  <si>
    <t>VALOR SEVERIDAD</t>
  </si>
  <si>
    <t>POLÍTICAS DE MANEJO</t>
  </si>
  <si>
    <t>PORCENTAJE REDUCCIÓN RIESGO SEGÚN E.C</t>
  </si>
  <si>
    <t>ACEPTABLE</t>
  </si>
  <si>
    <t>1</t>
  </si>
  <si>
    <t>Asumir</t>
  </si>
  <si>
    <t>TOLERABLE</t>
  </si>
  <si>
    <t>2</t>
  </si>
  <si>
    <t>Reducir</t>
  </si>
  <si>
    <t>MODERADO</t>
  </si>
  <si>
    <t>MODERADA</t>
  </si>
  <si>
    <t>3</t>
  </si>
  <si>
    <t>Evitar</t>
  </si>
  <si>
    <t>NIVEL ORGANIZACIONAL DEL RIESGO</t>
  </si>
  <si>
    <t>IMPORTANTE</t>
  </si>
  <si>
    <t>4</t>
  </si>
  <si>
    <t>Compartir</t>
  </si>
  <si>
    <t>INACEPTABLE</t>
  </si>
  <si>
    <t>5</t>
  </si>
  <si>
    <t>Transferir</t>
  </si>
  <si>
    <t>6</t>
  </si>
  <si>
    <t>7</t>
  </si>
  <si>
    <t>8</t>
  </si>
  <si>
    <t>ALTA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</si>
  <si>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</si>
  <si>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</si>
  <si>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</si>
  <si>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</si>
  <si>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</si>
  <si>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</si>
  <si>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</si>
  <si>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</si>
  <si>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</si>
  <si>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</si>
  <si>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</si>
  <si>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</si>
  <si>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</si>
  <si>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</si>
  <si>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</si>
  <si>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</si>
  <si>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</si>
  <si>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BAJA</t>
  </si>
  <si>
    <t>MEDIA</t>
  </si>
  <si>
    <t>LEVE</t>
  </si>
  <si>
    <t>CATASTRÓFICO</t>
  </si>
  <si>
    <t>EFECTIVIDAD DE CONTROLES</t>
  </si>
  <si>
    <t>Si</t>
  </si>
  <si>
    <t>No</t>
  </si>
  <si>
    <t>Documentado</t>
  </si>
  <si>
    <t>Preventivo</t>
  </si>
  <si>
    <t>Detectivo</t>
  </si>
  <si>
    <t>Correctivo</t>
  </si>
  <si>
    <t>Permanente</t>
  </si>
  <si>
    <t>Periódico</t>
  </si>
  <si>
    <t>Ocasional</t>
  </si>
  <si>
    <t>Automatización</t>
  </si>
  <si>
    <t xml:space="preserve">Oportunidad </t>
  </si>
  <si>
    <t xml:space="preserve">Periodicidad </t>
  </si>
  <si>
    <t>Automático</t>
  </si>
  <si>
    <t>Semiautomático</t>
  </si>
  <si>
    <t>Manual/Visual</t>
  </si>
  <si>
    <t>CALIICACIÓN</t>
  </si>
  <si>
    <t>REGULAR</t>
  </si>
  <si>
    <t>BUENO</t>
  </si>
  <si>
    <t>EXCELENTE</t>
  </si>
  <si>
    <t>MAPA DE RIESGO INHERENTE</t>
  </si>
  <si>
    <t>Impacto</t>
  </si>
  <si>
    <t>Probabilidad</t>
  </si>
  <si>
    <t>Aceptable</t>
  </si>
  <si>
    <t>Moderada</t>
  </si>
  <si>
    <t>Inaceptable</t>
  </si>
  <si>
    <t>Baja-Leve</t>
  </si>
  <si>
    <t>Baja-Moderado</t>
  </si>
  <si>
    <t>Baja-Catastrófico</t>
  </si>
  <si>
    <t>Media-Leve</t>
  </si>
  <si>
    <t>Media-Moderado</t>
  </si>
  <si>
    <t>Media-Catastrófico</t>
  </si>
  <si>
    <t>Alta-Leve</t>
  </si>
  <si>
    <t>Alta-Moderado</t>
  </si>
  <si>
    <t>Alta-
Catastrófico</t>
  </si>
  <si>
    <t>PROBABLE</t>
  </si>
  <si>
    <t>IMPROBABLE</t>
  </si>
  <si>
    <t>MAYOR</t>
  </si>
  <si>
    <t>POSIBLE</t>
  </si>
  <si>
    <t>RARO</t>
  </si>
  <si>
    <t>ZONA DE RIESGO RESIDUAL</t>
  </si>
  <si>
    <t>Cálculo
ZONA RIESGO RESIDUAL</t>
  </si>
  <si>
    <t>VALORACIÓN DEL RIESGO</t>
  </si>
  <si>
    <t>RIESGO INHERENTE</t>
  </si>
  <si>
    <t xml:space="preserve">ZONA DE RIESGO </t>
  </si>
  <si>
    <t>Código:</t>
  </si>
  <si>
    <t>Versión:</t>
  </si>
  <si>
    <t>Fecha:</t>
  </si>
  <si>
    <t>$5:$5</t>
  </si>
  <si>
    <t>Externo</t>
  </si>
  <si>
    <t>Interno</t>
  </si>
  <si>
    <t>Del proceso</t>
  </si>
  <si>
    <t>$D$25</t>
  </si>
  <si>
    <t>$B$14</t>
  </si>
  <si>
    <t>Exp. Personas</t>
  </si>
  <si>
    <t>Cumplimiento</t>
  </si>
  <si>
    <t>Estratégicos</t>
  </si>
  <si>
    <t>Financieros</t>
  </si>
  <si>
    <t>Imagen</t>
  </si>
  <si>
    <t>Operativos</t>
  </si>
  <si>
    <t>Tecnología</t>
  </si>
  <si>
    <t>Daños Medio ambiente</t>
  </si>
  <si>
    <t>Afectación P/S</t>
  </si>
  <si>
    <t>Gestión de Activos</t>
  </si>
  <si>
    <t>Gestión del  Cambio</t>
  </si>
  <si>
    <t>Gestión de la  Alta Dirección</t>
  </si>
  <si>
    <t>Tácticos</t>
  </si>
  <si>
    <t>INSIGNIFICANTE</t>
  </si>
  <si>
    <t>$I$32</t>
  </si>
  <si>
    <t>POR  MEJORAR</t>
  </si>
  <si>
    <t>APROBÓ</t>
  </si>
  <si>
    <t>CAMBIOS  REALIZADOS</t>
  </si>
  <si>
    <t>$6:$9</t>
  </si>
  <si>
    <t xml:space="preserve"> CLASE</t>
  </si>
  <si>
    <t>General</t>
  </si>
  <si>
    <t>Específico</t>
  </si>
  <si>
    <t>$B:$B</t>
  </si>
  <si>
    <t>$C$16</t>
  </si>
  <si>
    <t>ETAPA</t>
  </si>
  <si>
    <t>Planeación</t>
  </si>
  <si>
    <t>Selección</t>
  </si>
  <si>
    <t>Contratación</t>
  </si>
  <si>
    <t>Ejecución</t>
  </si>
  <si>
    <t>TIPO</t>
  </si>
  <si>
    <t>CONSECUENCIA DE LA OCURRENCIA DEL EVENTO</t>
  </si>
  <si>
    <t>MENOR</t>
  </si>
  <si>
    <t>BAJO</t>
  </si>
  <si>
    <t>MEDIO</t>
  </si>
  <si>
    <t>ALTO</t>
  </si>
  <si>
    <t>EXTREMO</t>
  </si>
  <si>
    <t>CATEGORIA</t>
  </si>
  <si>
    <t>TRATAMIENTO/ CONTROLES A SER IMPLEMENTADOS</t>
  </si>
  <si>
    <t>CASI CIERTO</t>
  </si>
  <si>
    <t>RIESGO ALTO</t>
  </si>
  <si>
    <t>RIESGO MEDIO</t>
  </si>
  <si>
    <t>RIESGO BAJO</t>
  </si>
  <si>
    <t>$C$15</t>
  </si>
  <si>
    <t>IMPACTO DESPUÉS DEL TRATAMIENTO</t>
  </si>
  <si>
    <t xml:space="preserve"> MATRIZ DE RIESGOS PROCESOS DE CONTRATACIÓN </t>
  </si>
  <si>
    <t>Económicos</t>
  </si>
  <si>
    <t>Sociales o Políticos</t>
  </si>
  <si>
    <t>Operacionales</t>
  </si>
  <si>
    <t>Regulatorios</t>
  </si>
  <si>
    <t>Naturaleza</t>
  </si>
  <si>
    <t>Ambientales</t>
  </si>
  <si>
    <t>Tecnológicos</t>
  </si>
  <si>
    <t>$C$33</t>
  </si>
  <si>
    <t>$6:$6</t>
  </si>
  <si>
    <t>$14:$</t>
  </si>
  <si>
    <t>MONITOREO Y REVISIÓN</t>
  </si>
  <si>
    <t>¿Cuando?</t>
  </si>
  <si>
    <t>SI</t>
  </si>
  <si>
    <t>NO</t>
  </si>
  <si>
    <t>Manual</t>
  </si>
  <si>
    <t>FUENTE</t>
  </si>
  <si>
    <t>$C$5</t>
  </si>
  <si>
    <t>Evitar el Riesgo</t>
  </si>
  <si>
    <t>Transferir el Riesgo</t>
  </si>
  <si>
    <t>Aceptar el Riesgo</t>
  </si>
  <si>
    <t>Reducir la probabilidad de la ocurrencia del evento</t>
  </si>
  <si>
    <t>Reducir las consecuencias o el impacto del Riesgo a través de planes de contingencia</t>
  </si>
  <si>
    <t>$C$21</t>
  </si>
  <si>
    <t>¿A QUIEN SE LE ASIGNA?</t>
  </si>
  <si>
    <t>¿AFECTA LA EJECUCIÓN DEL CONTRATO?</t>
  </si>
  <si>
    <t>Periodicidad ¿Cuándo?</t>
  </si>
  <si>
    <t>PERSONA RESPONSABLE DE IMPLEMENTAR EL TRATAMIENTO</t>
  </si>
  <si>
    <t>Fecha estimada en que se inicia el tratamiento</t>
  </si>
  <si>
    <t>Fecha estimada  que se completa el tratamiento</t>
  </si>
  <si>
    <t xml:space="preserve">¿Cómo se realiza el monitoreo? 
</t>
  </si>
  <si>
    <t>una vez suscrita acta de inicio del contrato</t>
  </si>
  <si>
    <t>CONTROL DE CAMBIOS</t>
  </si>
  <si>
    <t>FR-03-PR-MEJ-05</t>
  </si>
  <si>
    <r>
      <rPr>
        <b/>
        <sz val="12"/>
        <rFont val="Arial"/>
        <family val="2"/>
      </rPr>
      <t>NOTA:</t>
    </r>
    <r>
      <rPr>
        <sz val="12"/>
        <rFont val="Arial"/>
        <family val="2"/>
      </rPr>
      <t xml:space="preserve"> Para el diligenciamiento de esta matriz tenga en cuenta el  Manual de Riesgos Colombia Compra Eficiente , que se encuentra publicado en la cultunet en el porcedimiento de administración de Riesgos.</t>
    </r>
  </si>
  <si>
    <t>PLAN DE           MANEJO</t>
  </si>
  <si>
    <t>VER.</t>
  </si>
  <si>
    <t>$12:$</t>
  </si>
  <si>
    <t>$G$9:</t>
  </si>
  <si>
    <t xml:space="preserve">CAUSAS </t>
  </si>
  <si>
    <t>REVISÓ</t>
  </si>
  <si>
    <r>
      <t xml:space="preserve">DESCRIPCIÓN RIESGO                             </t>
    </r>
    <r>
      <rPr>
        <sz val="9"/>
        <color theme="1"/>
        <rFont val="Arial"/>
        <family val="2"/>
      </rPr>
      <t>(Que puede pasar y cómo puede suceder)</t>
    </r>
  </si>
  <si>
    <t>$Q$20</t>
  </si>
  <si>
    <t>Supervisor</t>
  </si>
  <si>
    <t>Retraso en la suscripción de los contratos</t>
  </si>
  <si>
    <t>Asesoría y acompañamiento precontractual</t>
  </si>
  <si>
    <t>Hasta la aprobación del ESDOP</t>
  </si>
  <si>
    <t>Implementación de hoja de ruta de cada contrato</t>
  </si>
  <si>
    <t xml:space="preserve">Incumplimiento en la ejecución del contrato
</t>
  </si>
  <si>
    <t xml:space="preserve">1. Atraso en la ejecución de los actividades asociadas al contrato
2. Reprocesos para la entidad                                                                             </t>
  </si>
  <si>
    <t>Revisiones y solicitudes de ajuste de los ESDOP</t>
  </si>
  <si>
    <t>Aplicación de los procedimientos de contratación y construir agenda oportuna para la revisión de los mismos y aclaración de dudas.</t>
  </si>
  <si>
    <t>Profesional responsable del proceso de contratación</t>
  </si>
  <si>
    <t>Demora en la suscripción y legalización del contrato, así como la afectación en la ejecución de las actividades.</t>
  </si>
  <si>
    <t xml:space="preserve">1. Demora en la aprobación de  la póliza 2. Demora en la entrega de infomrmes 3. Desconocimiento de los procesos de la entidad.
</t>
  </si>
  <si>
    <t xml:space="preserve">1. Verificación y seguimiento a las actividades relacionadas con la ejecución del contrato.  2. Conocimiento de los procesos, aplicativos y funciones de la dependencia                                                                   </t>
  </si>
  <si>
    <t>Hasta la terminación del contrato</t>
  </si>
  <si>
    <t>A través del seguimiento periodico de los contratistas,  los informes de actividades  de avance y la certificación de cumplimiento.</t>
  </si>
  <si>
    <t>solicitud, elaboración y modificación de documento Fecha: 25-06-2018  Orfeo no. 20189100089203</t>
  </si>
  <si>
    <t>PROCESO: Fomento y gestión para el desarrollo cultural</t>
  </si>
  <si>
    <t>Cambios de políticas gubernamentales</t>
  </si>
  <si>
    <t>Decisiones discrecionales de la administración</t>
  </si>
  <si>
    <t>Variaciones en el objeto, obligaciones, plazo y ecuación del convenio</t>
  </si>
  <si>
    <t>Despacho</t>
  </si>
  <si>
    <t>En el evento de generarse la afectación, el asociado deberá informar al supervisor de la ocurrencia del hecho y concretar formulas de arreglo con el asociado</t>
  </si>
  <si>
    <t>Durante la ejecución del convenio</t>
  </si>
  <si>
    <t>Una vez se liquide el convenio</t>
  </si>
  <si>
    <t>Verificando constantemente si hubo cambios  que puedan afectar la ejecución del convenio por el Supervisor</t>
  </si>
  <si>
    <t>Cambio de las condiciones sociales</t>
  </si>
  <si>
    <t>Demoras en el cumplimiento de las obligaciones del convenio o cancelación de los eventos</t>
  </si>
  <si>
    <t>Se deben acordar las medidas con el Supervisor para implementar las acciones y  las estrategias con el fin de que se ejecuten actividades exigidas</t>
  </si>
  <si>
    <t>Verificando que las actividades que fueron objeto de demora por alteración del orden público o cambio climático se cumplan en el menor tiempo</t>
  </si>
  <si>
    <t>Nombre: Marycela Mendoza</t>
  </si>
  <si>
    <t>Cargo: Contratista</t>
  </si>
  <si>
    <t>Nombre: Paola Vives</t>
  </si>
  <si>
    <r>
      <t xml:space="preserve">Cargo: </t>
    </r>
    <r>
      <rPr>
        <sz val="10"/>
        <rFont val="Arial Narrow"/>
        <family val="2"/>
      </rPr>
      <t>Asesora de Despacho</t>
    </r>
  </si>
  <si>
    <r>
      <t xml:space="preserve">Cargo: </t>
    </r>
    <r>
      <rPr>
        <sz val="10"/>
        <rFont val="Arial Narrow"/>
        <family val="2"/>
      </rPr>
      <t>Directora de Fomento</t>
    </r>
  </si>
  <si>
    <t>Nombre: Vanessa Barreneche</t>
  </si>
  <si>
    <t>LIDER: Vanessa Barreneche</t>
  </si>
  <si>
    <t>OBJETIVO:  “Aunar recursos humanos, técnicos, administrativos y financieros para llevar a cabo la estructuración y ejecución del proyecto artístico y cultural "Navidad es Cultura Local 2022" en el Distrito Capital, en el marco del Plan de Desarrollo " Un Nuevo Contrato Social y Ambiental para la Bogotá del siglo XXI ".</t>
  </si>
  <si>
    <t>Alteraciones al orden público, condiciones climáticas o medidas de bioseguridad</t>
  </si>
  <si>
    <t xml:space="preserve">Alteraciones al orden público y condiciones climáticas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</si>
</sst>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8">
    <font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12"/>
      <color indexed="8"/>
      <name val="Arial"/>
      <family val="2"/>
    </font>
    <font>
      <b/>
      <sz val="10"/>
      <name val="Arial Narrow"/>
      <family val="2"/>
    </font>
    <font>
      <sz val="16"/>
      <name val="Arial"/>
      <family val="2"/>
    </font>
    <font>
      <b/>
      <sz val="12"/>
      <color indexed="9"/>
      <name val="Arial"/>
      <family val="2"/>
    </font>
    <font>
      <sz val="11"/>
      <name val="Arial"/>
      <family val="2"/>
    </font>
    <font>
      <sz val="8"/>
      <name val="Arial"/>
      <family val="2"/>
    </font>
    <font>
      <b/>
      <sz val="16"/>
      <color indexed="63"/>
      <name val="Carlito"/>
      <family val="2"/>
    </font>
    <font>
      <b/>
      <sz val="10"/>
      <color indexed="21"/>
      <name val="Arial"/>
      <family val="2"/>
    </font>
    <font>
      <b/>
      <sz val="12"/>
      <color indexed="16"/>
      <name val="Arial"/>
      <family val="2"/>
    </font>
    <font>
      <b/>
      <sz val="12"/>
      <color indexed="29"/>
      <name val="Arial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theme="5" tint="-0.249977111117893"/>
      <name val="Arial"/>
      <family val="2"/>
    </font>
    <font>
      <b/>
      <sz val="16"/>
      <color theme="1"/>
      <name val="Calibri"/>
      <family val="2"/>
      <scheme val="minor"/>
    </font>
    <font>
      <b/>
      <sz val="12"/>
      <color rgb="FF0070C0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12"/>
      <color theme="4" tint="-0.249977111117893"/>
      <name val="Arial"/>
      <family val="2"/>
    </font>
    <font>
      <sz val="11"/>
      <color indexed="8"/>
      <name val="Arial"/>
      <family val="2"/>
    </font>
    <font>
      <sz val="9"/>
      <name val="Arial"/>
      <family val="2"/>
    </font>
    <font>
      <b/>
      <sz val="9"/>
      <color rgb="FFFF0000"/>
      <name val="Arial"/>
      <family val="2"/>
    </font>
    <font>
      <b/>
      <sz val="9"/>
      <color theme="4" tint="-0.249977111117893"/>
      <name val="Arial"/>
      <family val="2"/>
    </font>
    <font>
      <b/>
      <sz val="9"/>
      <color theme="1"/>
      <name val="Arial"/>
      <family val="2"/>
    </font>
    <font>
      <b/>
      <sz val="28"/>
      <color theme="1"/>
      <name val="Calibri"/>
      <family val="2"/>
      <scheme val="minor"/>
    </font>
    <font>
      <sz val="9"/>
      <color theme="1"/>
      <name val="Arial"/>
      <family val="2"/>
    </font>
    <font>
      <b/>
      <sz val="12"/>
      <color rgb="FFC00000"/>
      <name val="Arial"/>
      <family val="2"/>
    </font>
    <font>
      <b/>
      <sz val="8"/>
      <color theme="1"/>
      <name val="Arial"/>
      <family val="2"/>
    </font>
    <font>
      <sz val="12"/>
      <color indexed="9"/>
      <name val="Arial"/>
      <family val="2"/>
    </font>
    <font>
      <b/>
      <sz val="8"/>
      <color rgb="FFFF0000"/>
      <name val="Arial"/>
      <family val="2"/>
    </font>
    <font>
      <sz val="10"/>
      <name val="Arial Narrow"/>
      <family val="2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187">
    <xf numFmtId="0" fontId="0" fillId="0" borderId="0" xfId="0"/>
    <xf numFmtId="0" fontId="1" fillId="2" borderId="0" xfId="0" applyFont="1" applyFill="1" applyBorder="1" applyAlignment="1" applyProtection="1">
      <alignment vertical="center" wrapText="1"/>
    </xf>
    <xf numFmtId="0" fontId="4" fillId="2" borderId="0" xfId="0" applyFont="1" applyFill="1" applyBorder="1" applyAlignment="1" applyProtection="1">
      <alignment vertical="center" wrapText="1"/>
    </xf>
    <xf numFmtId="0" fontId="1" fillId="2" borderId="0" xfId="0" applyFont="1" applyFill="1" applyBorder="1" applyAlignment="1" applyProtection="1">
      <alignment horizontal="center" vertical="center" wrapText="1"/>
    </xf>
    <xf numFmtId="0" fontId="1" fillId="2" borderId="0" xfId="0" applyFont="1" applyFill="1" applyAlignment="1" applyProtection="1">
      <alignment horizontal="center" vertical="center" wrapText="1"/>
    </xf>
    <xf numFmtId="0" fontId="5" fillId="3" borderId="1" xfId="0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1" fontId="5" fillId="0" borderId="1" xfId="0" applyNumberFormat="1" applyFont="1" applyBorder="1" applyAlignment="1" applyProtection="1">
      <alignment horizontal="center" vertical="center"/>
    </xf>
    <xf numFmtId="0" fontId="4" fillId="2" borderId="1" xfId="0" applyFont="1" applyFill="1" applyBorder="1" applyAlignment="1" applyProtection="1">
      <alignment vertical="center" wrapText="1"/>
    </xf>
    <xf numFmtId="0" fontId="8" fillId="2" borderId="1" xfId="0" applyFont="1" applyFill="1" applyBorder="1" applyAlignment="1" applyProtection="1">
      <alignment horizontal="center" vertical="center" wrapText="1"/>
    </xf>
    <xf numFmtId="0" fontId="5" fillId="4" borderId="1" xfId="0" applyFont="1" applyFill="1" applyBorder="1" applyAlignment="1" applyProtection="1">
      <alignment horizontal="center" vertical="center" wrapText="1"/>
    </xf>
    <xf numFmtId="0" fontId="1" fillId="0" borderId="0" xfId="0" applyFont="1" applyAlignment="1" applyProtection="1">
      <alignment horizontal="center" vertical="center" wrapText="1"/>
    </xf>
    <xf numFmtId="0" fontId="1" fillId="2" borderId="0" xfId="1" applyFont="1" applyFill="1" applyBorder="1" applyAlignment="1" applyProtection="1">
      <alignment vertical="center" wrapText="1"/>
    </xf>
    <xf numFmtId="0" fontId="1" fillId="2" borderId="0" xfId="1" applyFont="1" applyFill="1" applyBorder="1" applyAlignment="1" applyProtection="1">
      <alignment horizontal="center" vertical="center" wrapText="1"/>
    </xf>
    <xf numFmtId="0" fontId="1" fillId="2" borderId="0" xfId="1" applyFont="1" applyFill="1" applyAlignment="1" applyProtection="1">
      <alignment vertical="center" wrapText="1"/>
    </xf>
    <xf numFmtId="0" fontId="7" fillId="2" borderId="0" xfId="1" applyFont="1" applyFill="1" applyAlignment="1" applyProtection="1">
      <alignment wrapText="1"/>
    </xf>
    <xf numFmtId="0" fontId="0" fillId="2" borderId="0" xfId="0" applyFill="1"/>
    <xf numFmtId="0" fontId="5" fillId="6" borderId="1" xfId="0" applyFont="1" applyFill="1" applyBorder="1" applyAlignment="1" applyProtection="1">
      <alignment horizontal="center" vertical="center" wrapText="1"/>
    </xf>
    <xf numFmtId="0" fontId="1" fillId="2" borderId="0" xfId="1" applyFont="1" applyFill="1" applyAlignment="1" applyProtection="1">
      <alignment horizontal="center" vertical="center" wrapText="1"/>
    </xf>
    <xf numFmtId="0" fontId="0" fillId="2" borderId="0" xfId="0" applyFill="1" applyAlignment="1">
      <alignment horizontal="center"/>
    </xf>
    <xf numFmtId="0" fontId="10" fillId="0" borderId="0" xfId="0" applyFont="1"/>
    <xf numFmtId="0" fontId="0" fillId="2" borderId="0" xfId="0" applyFill="1" applyAlignment="1" applyProtection="1">
      <alignment horizontal="center"/>
    </xf>
    <xf numFmtId="0" fontId="1" fillId="2" borderId="0" xfId="0" applyFont="1" applyFill="1"/>
    <xf numFmtId="0" fontId="0" fillId="4" borderId="0" xfId="0" applyFill="1"/>
    <xf numFmtId="0" fontId="0" fillId="3" borderId="0" xfId="0" applyFill="1"/>
    <xf numFmtId="0" fontId="0" fillId="6" borderId="0" xfId="0" applyFill="1"/>
    <xf numFmtId="0" fontId="5" fillId="2" borderId="0" xfId="0" applyFont="1" applyFill="1" applyAlignment="1">
      <alignment vertical="center"/>
    </xf>
    <xf numFmtId="0" fontId="1" fillId="2" borderId="0" xfId="0" applyFont="1" applyFill="1" applyAlignment="1">
      <alignment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12" fillId="2" borderId="0" xfId="0" applyFont="1" applyFill="1" applyAlignment="1">
      <alignment wrapText="1"/>
    </xf>
    <xf numFmtId="0" fontId="12" fillId="2" borderId="0" xfId="0" applyFont="1" applyFill="1" applyAlignment="1"/>
    <xf numFmtId="0" fontId="5" fillId="7" borderId="1" xfId="0" applyFont="1" applyFill="1" applyBorder="1" applyAlignment="1" applyProtection="1">
      <alignment horizontal="center" vertical="center" wrapText="1"/>
    </xf>
    <xf numFmtId="0" fontId="5" fillId="8" borderId="1" xfId="0" applyFont="1" applyFill="1" applyBorder="1" applyAlignment="1" applyProtection="1">
      <alignment horizontal="center" vertical="center" wrapText="1"/>
    </xf>
    <xf numFmtId="0" fontId="16" fillId="2" borderId="0" xfId="1" applyFont="1" applyFill="1" applyAlignment="1" applyProtection="1">
      <alignment vertical="center" wrapText="1"/>
    </xf>
    <xf numFmtId="0" fontId="16" fillId="2" borderId="0" xfId="0" applyFont="1" applyFill="1" applyBorder="1" applyAlignment="1" applyProtection="1">
      <alignment vertical="center" wrapText="1"/>
    </xf>
    <xf numFmtId="0" fontId="16" fillId="2" borderId="0" xfId="0" applyFont="1" applyFill="1" applyBorder="1" applyAlignment="1" applyProtection="1">
      <alignment horizontal="center" vertical="center" wrapText="1"/>
    </xf>
    <xf numFmtId="0" fontId="19" fillId="0" borderId="1" xfId="0" applyFont="1" applyBorder="1" applyAlignment="1">
      <alignment vertical="center"/>
    </xf>
    <xf numFmtId="0" fontId="0" fillId="2" borderId="1" xfId="0" applyFont="1" applyFill="1" applyBorder="1" applyAlignment="1" applyProtection="1">
      <alignment horizontal="center" vertical="center" wrapText="1"/>
    </xf>
    <xf numFmtId="0" fontId="9" fillId="10" borderId="0" xfId="0" applyFont="1" applyFill="1" applyBorder="1" applyAlignment="1" applyProtection="1">
      <alignment horizontal="center" vertical="center" wrapText="1"/>
    </xf>
    <xf numFmtId="0" fontId="8" fillId="10" borderId="0" xfId="0" applyFont="1" applyFill="1" applyBorder="1" applyAlignment="1" applyProtection="1">
      <alignment horizontal="center" vertical="top" wrapText="1"/>
    </xf>
    <xf numFmtId="0" fontId="1" fillId="10" borderId="0" xfId="0" applyFont="1" applyFill="1" applyBorder="1" applyAlignment="1" applyProtection="1">
      <alignment vertical="center" wrapText="1"/>
    </xf>
    <xf numFmtId="0" fontId="9" fillId="5" borderId="1" xfId="0" applyFont="1" applyFill="1" applyBorder="1" applyAlignment="1" applyProtection="1">
      <alignment horizontal="center" vertical="center" wrapText="1"/>
    </xf>
    <xf numFmtId="0" fontId="20" fillId="2" borderId="1" xfId="1" applyFont="1" applyFill="1" applyBorder="1" applyAlignment="1" applyProtection="1">
      <alignment horizontal="center" vertical="center" wrapText="1"/>
    </xf>
    <xf numFmtId="0" fontId="0" fillId="12" borderId="0" xfId="0" applyFill="1"/>
    <xf numFmtId="0" fontId="0" fillId="13" borderId="0" xfId="0" applyFill="1"/>
    <xf numFmtId="0" fontId="0" fillId="14" borderId="0" xfId="0" applyFill="1"/>
    <xf numFmtId="0" fontId="8" fillId="10" borderId="0" xfId="1" applyFont="1" applyFill="1" applyBorder="1" applyAlignment="1" applyProtection="1">
      <alignment horizontal="center" vertical="center" wrapText="1"/>
    </xf>
    <xf numFmtId="0" fontId="1" fillId="2" borderId="0" xfId="0" applyFont="1" applyFill="1" applyBorder="1" applyAlignment="1" applyProtection="1">
      <alignment horizontal="center" vertical="center" wrapText="1"/>
      <protection locked="0"/>
    </xf>
    <xf numFmtId="0" fontId="24" fillId="2" borderId="0" xfId="1" applyFont="1" applyFill="1" applyAlignment="1" applyProtection="1">
      <alignment vertical="center" wrapText="1"/>
    </xf>
    <xf numFmtId="0" fontId="24" fillId="2" borderId="0" xfId="0" applyFont="1" applyFill="1" applyBorder="1" applyAlignment="1" applyProtection="1">
      <alignment vertical="center" wrapText="1"/>
    </xf>
    <xf numFmtId="0" fontId="24" fillId="2" borderId="0" xfId="0" applyFont="1" applyFill="1" applyBorder="1" applyAlignment="1" applyProtection="1">
      <alignment horizontal="center" vertical="center" wrapText="1"/>
    </xf>
    <xf numFmtId="0" fontId="10" fillId="2" borderId="0" xfId="0" applyFont="1" applyFill="1" applyBorder="1" applyAlignment="1" applyProtection="1">
      <alignment vertical="center" wrapText="1"/>
    </xf>
    <xf numFmtId="0" fontId="25" fillId="2" borderId="0" xfId="0" applyFont="1" applyFill="1" applyBorder="1" applyAlignment="1" applyProtection="1">
      <alignment horizontal="center" vertical="center" wrapText="1"/>
    </xf>
    <xf numFmtId="0" fontId="0" fillId="15" borderId="0" xfId="0" applyFill="1"/>
    <xf numFmtId="0" fontId="0" fillId="16" borderId="0" xfId="0" applyFill="1"/>
    <xf numFmtId="0" fontId="19" fillId="0" borderId="0" xfId="0" applyFont="1" applyBorder="1" applyAlignment="1">
      <alignment vertical="center"/>
    </xf>
    <xf numFmtId="0" fontId="31" fillId="2" borderId="1" xfId="1" applyFont="1" applyFill="1" applyBorder="1" applyAlignment="1" applyProtection="1">
      <alignment horizontal="center" vertical="center" wrapText="1"/>
    </xf>
    <xf numFmtId="0" fontId="4" fillId="0" borderId="1" xfId="0" applyFont="1" applyBorder="1" applyAlignment="1">
      <alignment horizontal="center" vertical="center" textRotation="90" wrapText="1"/>
    </xf>
    <xf numFmtId="0" fontId="17" fillId="0" borderId="1" xfId="0" applyFont="1" applyBorder="1" applyAlignment="1">
      <alignment horizontal="right"/>
    </xf>
    <xf numFmtId="0" fontId="22" fillId="10" borderId="3" xfId="1" applyFont="1" applyFill="1" applyBorder="1" applyAlignment="1" applyProtection="1">
      <alignment horizontal="center" vertical="center" wrapText="1"/>
    </xf>
    <xf numFmtId="0" fontId="30" fillId="2" borderId="1" xfId="0" applyFont="1" applyFill="1" applyBorder="1" applyAlignment="1" applyProtection="1">
      <alignment horizontal="left" vertical="center" wrapText="1"/>
    </xf>
    <xf numFmtId="0" fontId="26" fillId="2" borderId="1" xfId="1" applyFont="1" applyFill="1" applyBorder="1" applyAlignment="1" applyProtection="1">
      <alignment horizontal="center" vertical="center" textRotation="90" wrapText="1"/>
    </xf>
    <xf numFmtId="0" fontId="26" fillId="2" borderId="1" xfId="1" applyFont="1" applyFill="1" applyBorder="1" applyAlignment="1" applyProtection="1">
      <alignment vertical="center" textRotation="90" wrapText="1"/>
    </xf>
    <xf numFmtId="0" fontId="4" fillId="2" borderId="0" xfId="0" applyFont="1" applyFill="1" applyAlignment="1" applyProtection="1">
      <alignment horizontal="center"/>
    </xf>
    <xf numFmtId="0" fontId="6" fillId="2" borderId="0" xfId="1" applyFont="1" applyFill="1" applyAlignment="1" applyProtection="1">
      <alignment vertical="center" wrapText="1"/>
    </xf>
    <xf numFmtId="0" fontId="6" fillId="2" borderId="0" xfId="0" applyFont="1" applyFill="1" applyProtection="1"/>
    <xf numFmtId="0" fontId="6" fillId="2" borderId="0" xfId="0" applyFont="1" applyFill="1" applyAlignment="1" applyProtection="1">
      <alignment horizontal="center"/>
    </xf>
    <xf numFmtId="0" fontId="33" fillId="2" borderId="0" xfId="0" applyFont="1" applyFill="1" applyProtection="1"/>
    <xf numFmtId="0" fontId="4" fillId="2" borderId="0" xfId="0" applyFont="1" applyFill="1" applyProtection="1"/>
    <xf numFmtId="0" fontId="27" fillId="2" borderId="1" xfId="1" applyFont="1" applyFill="1" applyBorder="1" applyAlignment="1" applyProtection="1">
      <alignment horizontal="center" vertical="center" textRotation="90" wrapText="1"/>
    </xf>
    <xf numFmtId="0" fontId="27" fillId="2" borderId="1" xfId="1" applyFont="1" applyFill="1" applyBorder="1" applyAlignment="1" applyProtection="1">
      <alignment vertical="center" textRotation="90" wrapText="1"/>
    </xf>
    <xf numFmtId="0" fontId="15" fillId="2" borderId="1" xfId="1" applyFont="1" applyFill="1" applyBorder="1" applyAlignment="1" applyProtection="1">
      <alignment horizontal="center" vertical="center" textRotation="90" wrapText="1"/>
    </xf>
    <xf numFmtId="0" fontId="23" fillId="2" borderId="1" xfId="1" applyFont="1" applyFill="1" applyBorder="1" applyAlignment="1" applyProtection="1">
      <alignment horizontal="center" vertical="center" textRotation="90" wrapText="1"/>
    </xf>
    <xf numFmtId="0" fontId="20" fillId="2" borderId="1" xfId="1" applyFont="1" applyFill="1" applyBorder="1" applyAlignment="1" applyProtection="1">
      <alignment horizontal="center" vertical="center" textRotation="90" wrapText="1"/>
    </xf>
    <xf numFmtId="0" fontId="25" fillId="2" borderId="0" xfId="0" applyFont="1" applyFill="1" applyAlignment="1" applyProtection="1">
      <alignment horizontal="center" vertical="center" wrapText="1"/>
    </xf>
    <xf numFmtId="1" fontId="2" fillId="4" borderId="1" xfId="1" applyNumberFormat="1" applyFont="1" applyFill="1" applyBorder="1" applyAlignment="1" applyProtection="1">
      <alignment horizontal="center" vertical="center" wrapText="1"/>
    </xf>
    <xf numFmtId="0" fontId="2" fillId="8" borderId="1" xfId="1" applyFont="1" applyFill="1" applyBorder="1" applyAlignment="1" applyProtection="1">
      <alignment horizontal="center" vertical="center" textRotation="90" wrapText="1"/>
    </xf>
    <xf numFmtId="0" fontId="10" fillId="4" borderId="1" xfId="0" applyFont="1" applyFill="1" applyBorder="1" applyAlignment="1">
      <alignment horizontal="center" vertical="center" textRotation="90" wrapText="1"/>
    </xf>
    <xf numFmtId="0" fontId="2" fillId="8" borderId="1" xfId="1" applyFont="1" applyFill="1" applyBorder="1" applyAlignment="1" applyProtection="1">
      <alignment horizontal="center" vertical="center" textRotation="90"/>
    </xf>
    <xf numFmtId="0" fontId="2" fillId="2" borderId="1" xfId="1" applyNumberFormat="1" applyFont="1" applyFill="1" applyBorder="1" applyAlignment="1" applyProtection="1">
      <alignment horizontal="center" vertical="center" textRotation="90" wrapText="1"/>
    </xf>
    <xf numFmtId="0" fontId="10" fillId="2" borderId="1" xfId="1" applyFont="1" applyFill="1" applyBorder="1" applyAlignment="1" applyProtection="1">
      <alignment horizontal="center" vertical="center" wrapText="1"/>
    </xf>
    <xf numFmtId="0" fontId="10" fillId="0" borderId="1" xfId="1" applyFont="1" applyBorder="1" applyAlignment="1" applyProtection="1">
      <alignment horizontal="center" vertical="center" wrapText="1"/>
    </xf>
    <xf numFmtId="0" fontId="0" fillId="10" borderId="0" xfId="0" applyFill="1"/>
    <xf numFmtId="0" fontId="33" fillId="10" borderId="0" xfId="0" applyFont="1" applyFill="1" applyProtection="1"/>
    <xf numFmtId="0" fontId="4" fillId="10" borderId="0" xfId="0" applyFont="1" applyFill="1" applyProtection="1"/>
    <xf numFmtId="0" fontId="10" fillId="10" borderId="0" xfId="0" applyFont="1" applyFill="1" applyBorder="1" applyAlignment="1" applyProtection="1">
      <alignment vertical="center" wrapText="1"/>
    </xf>
    <xf numFmtId="0" fontId="1" fillId="10" borderId="1" xfId="0" applyFont="1" applyFill="1" applyBorder="1" applyAlignment="1" applyProtection="1">
      <alignment vertical="center" wrapText="1"/>
    </xf>
    <xf numFmtId="0" fontId="5" fillId="10" borderId="1" xfId="0" applyFont="1" applyFill="1" applyBorder="1" applyAlignment="1" applyProtection="1">
      <alignment horizontal="center" vertical="center" wrapText="1"/>
    </xf>
    <xf numFmtId="0" fontId="9" fillId="10" borderId="1" xfId="0" applyFont="1" applyFill="1" applyBorder="1" applyAlignment="1" applyProtection="1">
      <alignment horizontal="center" vertical="center" wrapText="1"/>
    </xf>
    <xf numFmtId="0" fontId="8" fillId="10" borderId="1" xfId="0" applyFont="1" applyFill="1" applyBorder="1" applyAlignment="1" applyProtection="1">
      <alignment horizontal="center" vertical="center" wrapText="1"/>
    </xf>
    <xf numFmtId="0" fontId="22" fillId="2" borderId="1" xfId="0" applyFont="1" applyFill="1" applyBorder="1" applyAlignment="1" applyProtection="1">
      <alignment horizontal="center" vertical="top" wrapText="1"/>
    </xf>
    <xf numFmtId="0" fontId="32" fillId="0" borderId="1" xfId="0" applyFont="1" applyFill="1" applyBorder="1" applyAlignment="1">
      <alignment vertical="top" wrapText="1"/>
    </xf>
    <xf numFmtId="0" fontId="7" fillId="2" borderId="4" xfId="0" applyFont="1" applyFill="1" applyBorder="1" applyAlignment="1" applyProtection="1">
      <alignment horizontal="left" vertical="top" wrapText="1"/>
      <protection locked="0"/>
    </xf>
    <xf numFmtId="0" fontId="7" fillId="2" borderId="5" xfId="0" applyFont="1" applyFill="1" applyBorder="1" applyAlignment="1" applyProtection="1">
      <alignment horizontal="left" vertical="top" wrapText="1"/>
      <protection locked="0"/>
    </xf>
    <xf numFmtId="0" fontId="7" fillId="2" borderId="1" xfId="0" applyFont="1" applyFill="1" applyBorder="1" applyAlignment="1" applyProtection="1">
      <alignment horizontal="center" vertical="top" wrapText="1"/>
      <protection locked="0"/>
    </xf>
    <xf numFmtId="0" fontId="4" fillId="0" borderId="1" xfId="1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vertical="center" wrapText="1"/>
    </xf>
    <xf numFmtId="0" fontId="4" fillId="2" borderId="1" xfId="1" applyNumberFormat="1" applyFont="1" applyFill="1" applyBorder="1" applyAlignment="1" applyProtection="1">
      <alignment horizontal="center" vertical="center" wrapText="1"/>
    </xf>
    <xf numFmtId="0" fontId="4" fillId="2" borderId="1" xfId="1" applyFont="1" applyFill="1" applyBorder="1" applyAlignment="1" applyProtection="1">
      <alignment vertical="center" wrapText="1"/>
      <protection locked="0"/>
    </xf>
    <xf numFmtId="0" fontId="30" fillId="2" borderId="1" xfId="0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 vertical="center" textRotation="90" wrapText="1"/>
      <protection locked="0"/>
    </xf>
    <xf numFmtId="0" fontId="4" fillId="0" borderId="1" xfId="0" applyFont="1" applyBorder="1" applyAlignment="1">
      <alignment vertical="center" wrapText="1"/>
    </xf>
    <xf numFmtId="0" fontId="3" fillId="17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textRotation="90"/>
    </xf>
    <xf numFmtId="0" fontId="1" fillId="4" borderId="1" xfId="0" applyFont="1" applyFill="1" applyBorder="1" applyAlignment="1">
      <alignment horizontal="center" vertical="center" textRotation="90"/>
    </xf>
    <xf numFmtId="0" fontId="1" fillId="0" borderId="1" xfId="1" applyFont="1" applyBorder="1" applyAlignment="1" applyProtection="1">
      <alignment horizontal="center" vertical="center" wrapText="1"/>
    </xf>
    <xf numFmtId="0" fontId="29" fillId="0" borderId="7" xfId="0" applyFont="1" applyBorder="1" applyAlignment="1">
      <alignment horizontal="center" vertical="center"/>
    </xf>
    <xf numFmtId="0" fontId="29" fillId="0" borderId="8" xfId="0" applyFont="1" applyBorder="1" applyAlignment="1">
      <alignment horizontal="center" vertical="center"/>
    </xf>
    <xf numFmtId="0" fontId="29" fillId="0" borderId="0" xfId="0" applyFont="1" applyBorder="1" applyAlignment="1">
      <alignment horizontal="center" vertical="center"/>
    </xf>
    <xf numFmtId="0" fontId="29" fillId="0" borderId="15" xfId="0" applyFont="1" applyBorder="1" applyAlignment="1">
      <alignment horizontal="center" vertical="center"/>
    </xf>
    <xf numFmtId="0" fontId="29" fillId="0" borderId="9" xfId="0" applyFont="1" applyBorder="1" applyAlignment="1">
      <alignment horizontal="center" vertical="center"/>
    </xf>
    <xf numFmtId="0" fontId="29" fillId="0" borderId="11" xfId="0" applyFont="1" applyBorder="1" applyAlignment="1">
      <alignment horizontal="center" vertical="center"/>
    </xf>
    <xf numFmtId="0" fontId="7" fillId="2" borderId="4" xfId="0" applyFont="1" applyFill="1" applyBorder="1" applyAlignment="1" applyProtection="1">
      <alignment horizontal="left" vertical="top" wrapText="1"/>
      <protection locked="0"/>
    </xf>
    <xf numFmtId="0" fontId="7" fillId="2" borderId="2" xfId="0" applyFont="1" applyFill="1" applyBorder="1" applyAlignment="1" applyProtection="1">
      <alignment horizontal="left" vertical="top" wrapText="1"/>
      <protection locked="0"/>
    </xf>
    <xf numFmtId="0" fontId="14" fillId="2" borderId="1" xfId="0" applyFont="1" applyFill="1" applyBorder="1" applyAlignment="1" applyProtection="1">
      <alignment horizontal="center" vertical="center" wrapText="1"/>
    </xf>
    <xf numFmtId="0" fontId="19" fillId="0" borderId="1" xfId="0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/>
    </xf>
    <xf numFmtId="0" fontId="19" fillId="0" borderId="1" xfId="0" applyFont="1" applyBorder="1" applyAlignment="1">
      <alignment horizontal="left" vertical="center"/>
    </xf>
    <xf numFmtId="0" fontId="36" fillId="0" borderId="4" xfId="0" applyFont="1" applyBorder="1" applyAlignment="1">
      <alignment horizontal="left" vertical="center"/>
    </xf>
    <xf numFmtId="0" fontId="36" fillId="0" borderId="2" xfId="0" applyFont="1" applyBorder="1" applyAlignment="1">
      <alignment horizontal="left" vertical="center"/>
    </xf>
    <xf numFmtId="14" fontId="36" fillId="0" borderId="4" xfId="0" applyNumberFormat="1" applyFont="1" applyBorder="1" applyAlignment="1">
      <alignment horizontal="left" vertical="center"/>
    </xf>
    <xf numFmtId="0" fontId="19" fillId="0" borderId="6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9" fillId="0" borderId="14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left" vertical="top" wrapText="1"/>
      <protection locked="0"/>
    </xf>
    <xf numFmtId="0" fontId="7" fillId="2" borderId="5" xfId="0" applyFont="1" applyFill="1" applyBorder="1" applyAlignment="1" applyProtection="1">
      <alignment horizontal="left" vertical="top" wrapText="1"/>
      <protection locked="0"/>
    </xf>
    <xf numFmtId="0" fontId="4" fillId="2" borderId="4" xfId="0" applyFont="1" applyFill="1" applyBorder="1" applyAlignment="1" applyProtection="1">
      <alignment horizontal="left" vertical="center"/>
    </xf>
    <xf numFmtId="0" fontId="4" fillId="2" borderId="5" xfId="0" applyFont="1" applyFill="1" applyBorder="1" applyAlignment="1" applyProtection="1">
      <alignment horizontal="left" vertical="center"/>
    </xf>
    <xf numFmtId="0" fontId="4" fillId="2" borderId="2" xfId="0" applyFont="1" applyFill="1" applyBorder="1" applyAlignment="1" applyProtection="1">
      <alignment horizontal="left" vertical="center"/>
    </xf>
    <xf numFmtId="0" fontId="18" fillId="2" borderId="1" xfId="0" applyFont="1" applyFill="1" applyBorder="1" applyAlignment="1" applyProtection="1">
      <alignment horizontal="center" vertical="center" textRotation="90" wrapText="1"/>
    </xf>
    <xf numFmtId="0" fontId="28" fillId="2" borderId="3" xfId="0" applyFont="1" applyFill="1" applyBorder="1" applyAlignment="1" applyProtection="1">
      <alignment horizontal="center" vertical="center" wrapText="1"/>
    </xf>
    <xf numFmtId="0" fontId="28" fillId="2" borderId="13" xfId="0" applyFont="1" applyFill="1" applyBorder="1" applyAlignment="1" applyProtection="1">
      <alignment horizontal="center" vertical="center" wrapText="1"/>
    </xf>
    <xf numFmtId="0" fontId="34" fillId="2" borderId="1" xfId="1" applyFont="1" applyFill="1" applyBorder="1" applyAlignment="1" applyProtection="1">
      <alignment horizontal="center" vertical="center" wrapText="1"/>
    </xf>
    <xf numFmtId="0" fontId="22" fillId="2" borderId="1" xfId="1" applyFont="1" applyFill="1" applyBorder="1" applyAlignment="1" applyProtection="1">
      <alignment horizontal="center" vertical="center" wrapText="1"/>
    </xf>
    <xf numFmtId="0" fontId="28" fillId="2" borderId="1" xfId="0" applyFont="1" applyFill="1" applyBorder="1" applyAlignment="1" applyProtection="1">
      <alignment horizontal="center" vertical="center" wrapText="1"/>
    </xf>
    <xf numFmtId="0" fontId="34" fillId="2" borderId="4" xfId="1" applyFont="1" applyFill="1" applyBorder="1" applyAlignment="1" applyProtection="1">
      <alignment horizontal="center" vertical="center" wrapText="1"/>
    </xf>
    <xf numFmtId="0" fontId="34" fillId="2" borderId="5" xfId="1" applyFont="1" applyFill="1" applyBorder="1" applyAlignment="1" applyProtection="1">
      <alignment horizontal="center" vertical="center" wrapText="1"/>
    </xf>
    <xf numFmtId="0" fontId="34" fillId="2" borderId="2" xfId="1" applyFont="1" applyFill="1" applyBorder="1" applyAlignment="1" applyProtection="1">
      <alignment horizontal="center" vertical="center" wrapText="1"/>
    </xf>
    <xf numFmtId="0" fontId="26" fillId="2" borderId="1" xfId="1" applyFont="1" applyFill="1" applyBorder="1" applyAlignment="1" applyProtection="1">
      <alignment horizontal="center" vertical="center" textRotation="90" wrapText="1"/>
    </xf>
    <xf numFmtId="0" fontId="9" fillId="5" borderId="4" xfId="0" applyFont="1" applyFill="1" applyBorder="1" applyAlignment="1" applyProtection="1">
      <alignment horizontal="center" vertical="center" wrapText="1"/>
    </xf>
    <xf numFmtId="0" fontId="9" fillId="5" borderId="2" xfId="0" applyFont="1" applyFill="1" applyBorder="1" applyAlignment="1" applyProtection="1">
      <alignment horizontal="center" vertical="center" wrapText="1"/>
    </xf>
    <xf numFmtId="0" fontId="7" fillId="2" borderId="0" xfId="0" applyFont="1" applyFill="1" applyBorder="1" applyAlignment="1" applyProtection="1">
      <alignment horizontal="center" vertical="top" wrapText="1"/>
      <protection locked="0"/>
    </xf>
    <xf numFmtId="0" fontId="9" fillId="11" borderId="4" xfId="1" applyFont="1" applyFill="1" applyBorder="1" applyAlignment="1" applyProtection="1">
      <alignment horizontal="center" vertical="center" wrapText="1"/>
    </xf>
    <xf numFmtId="0" fontId="9" fillId="11" borderId="5" xfId="1" applyFont="1" applyFill="1" applyBorder="1" applyAlignment="1" applyProtection="1">
      <alignment horizontal="center" vertical="center" wrapText="1"/>
    </xf>
    <xf numFmtId="0" fontId="9" fillId="11" borderId="2" xfId="1" applyFont="1" applyFill="1" applyBorder="1" applyAlignment="1" applyProtection="1">
      <alignment horizontal="center" vertical="center" wrapText="1"/>
    </xf>
    <xf numFmtId="0" fontId="15" fillId="2" borderId="1" xfId="1" applyFont="1" applyFill="1" applyBorder="1" applyAlignment="1" applyProtection="1">
      <alignment horizontal="center" vertical="center" wrapText="1"/>
    </xf>
    <xf numFmtId="0" fontId="21" fillId="2" borderId="1" xfId="1" applyFont="1" applyFill="1" applyBorder="1" applyAlignment="1" applyProtection="1">
      <alignment horizontal="center" vertical="center" wrapText="1"/>
    </xf>
    <xf numFmtId="0" fontId="9" fillId="5" borderId="1" xfId="0" applyFont="1" applyFill="1" applyBorder="1" applyAlignment="1" applyProtection="1">
      <alignment horizontal="center" vertical="center" wrapText="1"/>
    </xf>
    <xf numFmtId="0" fontId="37" fillId="0" borderId="1" xfId="0" applyFont="1" applyFill="1" applyBorder="1" applyAlignment="1">
      <alignment horizontal="center" vertical="center" wrapText="1"/>
    </xf>
    <xf numFmtId="0" fontId="22" fillId="2" borderId="4" xfId="0" applyFont="1" applyFill="1" applyBorder="1" applyAlignment="1" applyProtection="1">
      <alignment horizontal="left" vertical="center" wrapText="1"/>
    </xf>
    <xf numFmtId="0" fontId="22" fillId="2" borderId="5" xfId="0" applyFont="1" applyFill="1" applyBorder="1" applyAlignment="1" applyProtection="1">
      <alignment horizontal="left" vertical="center" wrapText="1"/>
    </xf>
    <xf numFmtId="0" fontId="22" fillId="2" borderId="2" xfId="0" applyFont="1" applyFill="1" applyBorder="1" applyAlignment="1" applyProtection="1">
      <alignment horizontal="left" vertical="center" wrapText="1"/>
    </xf>
    <xf numFmtId="0" fontId="32" fillId="0" borderId="4" xfId="0" applyFont="1" applyFill="1" applyBorder="1" applyAlignment="1">
      <alignment horizontal="center" vertical="center" wrapText="1"/>
    </xf>
    <xf numFmtId="0" fontId="32" fillId="0" borderId="5" xfId="0" applyFont="1" applyFill="1" applyBorder="1" applyAlignment="1">
      <alignment horizontal="center" vertical="center" wrapText="1"/>
    </xf>
    <xf numFmtId="0" fontId="32" fillId="0" borderId="2" xfId="0" applyFont="1" applyFill="1" applyBorder="1" applyAlignment="1">
      <alignment horizontal="center" vertical="center" wrapText="1"/>
    </xf>
    <xf numFmtId="0" fontId="8" fillId="0" borderId="1" xfId="0" applyFont="1" applyBorder="1" applyAlignment="1" applyProtection="1">
      <alignment horizontal="center" vertical="center" wrapText="1"/>
    </xf>
    <xf numFmtId="0" fontId="30" fillId="2" borderId="4" xfId="0" applyFont="1" applyFill="1" applyBorder="1" applyAlignment="1" applyProtection="1">
      <alignment horizontal="center" vertical="center" wrapText="1"/>
    </xf>
    <xf numFmtId="0" fontId="30" fillId="2" borderId="5" xfId="0" applyFont="1" applyFill="1" applyBorder="1" applyAlignment="1" applyProtection="1">
      <alignment horizontal="center" vertical="center" wrapText="1"/>
    </xf>
    <xf numFmtId="0" fontId="30" fillId="2" borderId="2" xfId="0" applyFont="1" applyFill="1" applyBorder="1" applyAlignment="1" applyProtection="1">
      <alignment horizontal="center" vertical="center" wrapText="1"/>
    </xf>
    <xf numFmtId="0" fontId="9" fillId="10" borderId="1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center" vertical="top" wrapText="1"/>
      <protection locked="0"/>
    </xf>
    <xf numFmtId="0" fontId="12" fillId="2" borderId="0" xfId="0" applyFont="1" applyFill="1" applyAlignment="1">
      <alignment horizontal="center" wrapText="1"/>
    </xf>
    <xf numFmtId="0" fontId="13" fillId="2" borderId="1" xfId="0" applyFont="1" applyFill="1" applyBorder="1" applyAlignment="1">
      <alignment horizontal="center" vertical="center"/>
    </xf>
    <xf numFmtId="0" fontId="0" fillId="9" borderId="1" xfId="0" applyFill="1" applyBorder="1" applyAlignment="1">
      <alignment horizontal="center"/>
    </xf>
    <xf numFmtId="0" fontId="13" fillId="2" borderId="6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 wrapText="1"/>
    </xf>
    <xf numFmtId="0" fontId="5" fillId="9" borderId="6" xfId="0" applyFont="1" applyFill="1" applyBorder="1" applyAlignment="1">
      <alignment horizontal="center" vertical="center"/>
    </xf>
    <xf numFmtId="0" fontId="5" fillId="9" borderId="7" xfId="0" applyFont="1" applyFill="1" applyBorder="1" applyAlignment="1">
      <alignment horizontal="center" vertical="center"/>
    </xf>
    <xf numFmtId="0" fontId="5" fillId="9" borderId="8" xfId="0" applyFont="1" applyFill="1" applyBorder="1" applyAlignment="1">
      <alignment horizontal="center" vertical="center"/>
    </xf>
    <xf numFmtId="0" fontId="5" fillId="9" borderId="10" xfId="0" applyFont="1" applyFill="1" applyBorder="1" applyAlignment="1">
      <alignment horizontal="center" vertical="center"/>
    </xf>
    <xf numFmtId="0" fontId="5" fillId="9" borderId="9" xfId="0" applyFont="1" applyFill="1" applyBorder="1" applyAlignment="1">
      <alignment horizontal="center" vertical="center"/>
    </xf>
    <xf numFmtId="0" fontId="5" fillId="9" borderId="11" xfId="0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 textRotation="90"/>
    </xf>
    <xf numFmtId="0" fontId="5" fillId="9" borderId="12" xfId="0" applyFont="1" applyFill="1" applyBorder="1" applyAlignment="1">
      <alignment horizontal="center" vertical="center" textRotation="90"/>
    </xf>
    <xf numFmtId="0" fontId="5" fillId="9" borderId="13" xfId="0" applyFont="1" applyFill="1" applyBorder="1" applyAlignment="1">
      <alignment horizontal="center" vertical="center" textRotation="90"/>
    </xf>
    <xf numFmtId="0" fontId="0" fillId="3" borderId="1" xfId="0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80"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indexed="13"/>
        </patternFill>
      </fill>
    </dxf>
    <dxf>
      <font>
        <b/>
        <i val="0"/>
        <color indexed="9"/>
      </font>
      <fill>
        <patternFill>
          <bgColor indexed="10"/>
        </patternFill>
      </fill>
    </dxf>
    <dxf>
      <font>
        <b/>
        <i val="0"/>
        <color indexed="9"/>
        <name val="Cambria"/>
        <scheme val="none"/>
      </font>
      <fill>
        <patternFill>
          <bgColor indexed="10"/>
        </patternFill>
      </fill>
    </dxf>
    <dxf>
      <font>
        <b/>
        <i val="0"/>
      </font>
      <fill>
        <patternFill>
          <bgColor indexed="13"/>
        </patternFill>
      </fill>
    </dxf>
    <dxf>
      <font>
        <b/>
        <i val="0"/>
        <color indexed="9"/>
      </font>
      <fill>
        <patternFill>
          <bgColor indexed="10"/>
        </patternFill>
      </fill>
    </dxf>
    <dxf>
      <font>
        <b/>
        <i val="0"/>
        <color indexed="9"/>
        <name val="Cambria"/>
        <scheme val="none"/>
      </font>
      <fill>
        <patternFill>
          <bgColor indexed="10"/>
        </patternFill>
      </fill>
    </dxf>
    <dxf>
      <fill>
        <patternFill>
          <bgColor theme="9" tint="0.59996337778862885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ont>
        <b val="0"/>
        <i val="0"/>
        <color indexed="9"/>
      </font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Matriz%20de%20Contrataci&#243;n/Etapas.xlsx" TargetMode="External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12" Type="http://schemas.openxmlformats.org/officeDocument/2006/relationships/image" Target="../media/image7.jpeg"/><Relationship Id="rId2" Type="http://schemas.openxmlformats.org/officeDocument/2006/relationships/hyperlink" Target="Matriz%20de%20Contrataci&#243;n/Tipo.xlsx" TargetMode="External"/><Relationship Id="rId1" Type="http://schemas.openxmlformats.org/officeDocument/2006/relationships/image" Target="../media/image1.png"/><Relationship Id="rId6" Type="http://schemas.openxmlformats.org/officeDocument/2006/relationships/hyperlink" Target="Matriz%20de%20Contrataci&#243;n/Fuente.xlsx" TargetMode="External"/><Relationship Id="rId11" Type="http://schemas.openxmlformats.org/officeDocument/2006/relationships/image" Target="../media/image6.png"/><Relationship Id="rId5" Type="http://schemas.openxmlformats.org/officeDocument/2006/relationships/image" Target="../media/image3.png"/><Relationship Id="rId10" Type="http://schemas.openxmlformats.org/officeDocument/2006/relationships/hyperlink" Target="Matriz%20de%20Contrataci&#243;n/Tratamiento.xlsx" TargetMode="External"/><Relationship Id="rId4" Type="http://schemas.openxmlformats.org/officeDocument/2006/relationships/hyperlink" Target="Matriz%20de%20Contrataci&#243;n/clase.xlsx" TargetMode="External"/><Relationship Id="rId9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6</xdr:row>
      <xdr:rowOff>0</xdr:rowOff>
    </xdr:from>
    <xdr:to>
      <xdr:col>9</xdr:col>
      <xdr:colOff>0</xdr:colOff>
      <xdr:row>6</xdr:row>
      <xdr:rowOff>133350</xdr:rowOff>
    </xdr:to>
    <xdr:grpSp>
      <xdr:nvGrpSpPr>
        <xdr:cNvPr id="2" name="Group 5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>
          <a:grpSpLocks/>
        </xdr:cNvGrpSpPr>
      </xdr:nvGrpSpPr>
      <xdr:grpSpPr bwMode="auto">
        <a:xfrm>
          <a:off x="8915400" y="2275114"/>
          <a:ext cx="0" cy="133350"/>
          <a:chOff x="8569490" y="3697224"/>
          <a:chExt cx="652062" cy="835218"/>
        </a:xfrm>
      </xdr:grpSpPr>
      <xdr:pic>
        <xdr:nvPicPr>
          <xdr:cNvPr id="3" name="13 Imagen" descr="Untitled-1.png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8569490" y="3697224"/>
            <a:ext cx="652062" cy="65836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 algn="ctr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[1]!mostrarTipoRiesgo" textlink="">
        <xdr:nvSpPr>
          <xdr:cNvPr id="4" name="Text Box 28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 txBox="1"/>
        </xdr:nvSpPr>
        <xdr:spPr>
          <a:xfrm>
            <a:off x="9182100" y="4777853"/>
            <a:ext cx="0" cy="42649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wrap="none" rtlCol="0" anchor="t">
            <a:spAutoFit/>
          </a:bodyPr>
          <a:lstStyle/>
          <a:p>
            <a:endParaRPr lang="es-CO"/>
          </a:p>
        </xdr:txBody>
      </xdr:sp>
    </xdr:grpSp>
    <xdr:clientData/>
  </xdr:twoCellAnchor>
  <xdr:twoCellAnchor>
    <xdr:from>
      <xdr:col>16</xdr:col>
      <xdr:colOff>2721</xdr:colOff>
      <xdr:row>7</xdr:row>
      <xdr:rowOff>339513</xdr:rowOff>
    </xdr:from>
    <xdr:to>
      <xdr:col>16</xdr:col>
      <xdr:colOff>2721</xdr:colOff>
      <xdr:row>7</xdr:row>
      <xdr:rowOff>334552</xdr:rowOff>
    </xdr:to>
    <xdr:sp macro="[1]!mostrarPerfilRiesgoInh" textlink="">
      <xdr:nvSpPr>
        <xdr:cNvPr id="5" name="15 CuadroText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2804321" y="3187488"/>
          <a:ext cx="0" cy="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noAutofit/>
        </a:bodyPr>
        <a:lstStyle/>
        <a:p>
          <a:r>
            <a:rPr lang="es-CO" sz="1800" b="1">
              <a:solidFill>
                <a:schemeClr val="bg1">
                  <a:lumMod val="95000"/>
                </a:schemeClr>
              </a:solidFill>
            </a:rPr>
            <a:t>PRI</a:t>
          </a:r>
        </a:p>
      </xdr:txBody>
    </xdr:sp>
    <xdr:clientData/>
  </xdr:twoCellAnchor>
  <xdr:twoCellAnchor>
    <xdr:from>
      <xdr:col>16</xdr:col>
      <xdr:colOff>1035504</xdr:colOff>
      <xdr:row>6</xdr:row>
      <xdr:rowOff>198910</xdr:rowOff>
    </xdr:from>
    <xdr:to>
      <xdr:col>16</xdr:col>
      <xdr:colOff>1035504</xdr:colOff>
      <xdr:row>7</xdr:row>
      <xdr:rowOff>107557</xdr:rowOff>
    </xdr:to>
    <xdr:sp macro="[1]!mostrarControlesExistentes" textlink="">
      <xdr:nvSpPr>
        <xdr:cNvPr id="8" name="Text Box 9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13837104" y="2808760"/>
          <a:ext cx="0" cy="1467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noAutofit/>
        </a:bodyPr>
        <a:lstStyle/>
        <a:p>
          <a:r>
            <a:rPr lang="es-CO" sz="1800" b="1">
              <a:solidFill>
                <a:schemeClr val="bg1">
                  <a:lumMod val="95000"/>
                </a:schemeClr>
              </a:solidFill>
            </a:rPr>
            <a:t>C</a:t>
          </a:r>
        </a:p>
      </xdr:txBody>
    </xdr:sp>
    <xdr:clientData/>
  </xdr:twoCellAnchor>
  <xdr:twoCellAnchor>
    <xdr:from>
      <xdr:col>8</xdr:col>
      <xdr:colOff>1409700</xdr:colOff>
      <xdr:row>6</xdr:row>
      <xdr:rowOff>0</xdr:rowOff>
    </xdr:from>
    <xdr:to>
      <xdr:col>8</xdr:col>
      <xdr:colOff>1409700</xdr:colOff>
      <xdr:row>6</xdr:row>
      <xdr:rowOff>85488</xdr:rowOff>
    </xdr:to>
    <xdr:sp macro="[0]!MostrarFuente_Impacto" textlink="">
      <xdr:nvSpPr>
        <xdr:cNvPr id="9" name="Rectangle 52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 noChangeArrowheads="1"/>
        </xdr:cNvSpPr>
      </xdr:nvSpPr>
      <xdr:spPr bwMode="auto">
        <a:xfrm>
          <a:off x="7953375" y="2295525"/>
          <a:ext cx="0" cy="399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45720" tIns="41148" rIns="45720" bIns="0" anchor="t" upright="1"/>
        <a:lstStyle/>
        <a:p>
          <a:pPr algn="ctr" rtl="0">
            <a:defRPr sz="1000"/>
          </a:pPr>
          <a:r>
            <a:rPr lang="es-CO" sz="2000" b="1" i="0" u="none" strike="noStrike" baseline="0">
              <a:solidFill>
                <a:srgbClr val="FFFFFF"/>
              </a:solidFill>
              <a:latin typeface="Arial"/>
              <a:cs typeface="Arial"/>
            </a:rPr>
            <a:t>?</a:t>
          </a:r>
        </a:p>
      </xdr:txBody>
    </xdr:sp>
    <xdr:clientData/>
  </xdr:twoCellAnchor>
  <xdr:twoCellAnchor>
    <xdr:from>
      <xdr:col>9</xdr:col>
      <xdr:colOff>0</xdr:colOff>
      <xdr:row>6</xdr:row>
      <xdr:rowOff>224518</xdr:rowOff>
    </xdr:from>
    <xdr:to>
      <xdr:col>9</xdr:col>
      <xdr:colOff>0</xdr:colOff>
      <xdr:row>6</xdr:row>
      <xdr:rowOff>420847</xdr:rowOff>
    </xdr:to>
    <xdr:sp macro="" textlink="">
      <xdr:nvSpPr>
        <xdr:cNvPr id="11" name="Rectangle 55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>
          <a:spLocks noChangeArrowheads="1"/>
        </xdr:cNvSpPr>
      </xdr:nvSpPr>
      <xdr:spPr bwMode="auto">
        <a:xfrm>
          <a:off x="7962900" y="2834368"/>
          <a:ext cx="0" cy="153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45720" tIns="41148" rIns="45720" bIns="0" anchor="t" upright="1"/>
        <a:lstStyle/>
        <a:p>
          <a:pPr algn="ctr" rtl="1">
            <a:defRPr sz="1000"/>
          </a:pPr>
          <a:r>
            <a:rPr lang="es-CO" sz="2000" b="1" i="0" strike="noStrike">
              <a:solidFill>
                <a:srgbClr val="FFFFFF"/>
              </a:solidFill>
              <a:latin typeface="Arial"/>
              <a:cs typeface="Arial"/>
            </a:rPr>
            <a:t>?</a:t>
          </a:r>
        </a:p>
      </xdr:txBody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295275</xdr:colOff>
      <xdr:row>25</xdr:row>
      <xdr:rowOff>133350</xdr:rowOff>
    </xdr:to>
    <xdr:sp macro="" textlink="">
      <xdr:nvSpPr>
        <xdr:cNvPr id="12" name="AutoShape 38" descr="Resultado de imagen para boton agregar icon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3667125" y="12915900"/>
          <a:ext cx="2952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295275</xdr:colOff>
      <xdr:row>25</xdr:row>
      <xdr:rowOff>133350</xdr:rowOff>
    </xdr:to>
    <xdr:sp macro="" textlink="">
      <xdr:nvSpPr>
        <xdr:cNvPr id="13" name="AutoShape 39" descr="Resultado de imagen para boton agregar icon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3667125" y="12915900"/>
          <a:ext cx="2952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295275</xdr:colOff>
      <xdr:row>25</xdr:row>
      <xdr:rowOff>133350</xdr:rowOff>
    </xdr:to>
    <xdr:sp macro="" textlink="">
      <xdr:nvSpPr>
        <xdr:cNvPr id="14" name="AutoShape 40" descr="Resultado de imagen para boton agregar icon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3667125" y="12915900"/>
          <a:ext cx="2952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295275</xdr:colOff>
      <xdr:row>25</xdr:row>
      <xdr:rowOff>133350</xdr:rowOff>
    </xdr:to>
    <xdr:sp macro="" textlink="">
      <xdr:nvSpPr>
        <xdr:cNvPr id="15" name="AutoShape 42" descr="Z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>
          <a:spLocks noChangeAspect="1" noChangeArrowheads="1"/>
        </xdr:cNvSpPr>
      </xdr:nvSpPr>
      <xdr:spPr bwMode="auto">
        <a:xfrm>
          <a:off x="3667125" y="12915900"/>
          <a:ext cx="2952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375557</xdr:colOff>
      <xdr:row>6</xdr:row>
      <xdr:rowOff>152400</xdr:rowOff>
    </xdr:from>
    <xdr:to>
      <xdr:col>11</xdr:col>
      <xdr:colOff>375557</xdr:colOff>
      <xdr:row>7</xdr:row>
      <xdr:rowOff>228600</xdr:rowOff>
    </xdr:to>
    <xdr:sp macro="[0]!Escalas_impacto" textlink="">
      <xdr:nvSpPr>
        <xdr:cNvPr id="17" name="Rectangle 53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>
          <a:spLocks noChangeArrowheads="1"/>
        </xdr:cNvSpPr>
      </xdr:nvSpPr>
      <xdr:spPr bwMode="auto">
        <a:xfrm>
          <a:off x="9576707" y="2762250"/>
          <a:ext cx="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45720" tIns="41148" rIns="45720" bIns="0" anchor="t" upright="1"/>
        <a:lstStyle/>
        <a:p>
          <a:pPr algn="ctr" rtl="0">
            <a:defRPr sz="1000"/>
          </a:pPr>
          <a:r>
            <a:rPr lang="es-CO" sz="2000" b="1" i="0" u="none" strike="noStrike" baseline="0">
              <a:solidFill>
                <a:srgbClr val="FFFFFF"/>
              </a:solidFill>
              <a:latin typeface="Arial"/>
              <a:cs typeface="Arial"/>
            </a:rPr>
            <a:t>?</a:t>
          </a:r>
        </a:p>
      </xdr:txBody>
    </xdr:sp>
    <xdr:clientData/>
  </xdr:twoCellAnchor>
  <xdr:twoCellAnchor>
    <xdr:from>
      <xdr:col>11</xdr:col>
      <xdr:colOff>375557</xdr:colOff>
      <xdr:row>7</xdr:row>
      <xdr:rowOff>152400</xdr:rowOff>
    </xdr:from>
    <xdr:to>
      <xdr:col>11</xdr:col>
      <xdr:colOff>375557</xdr:colOff>
      <xdr:row>8</xdr:row>
      <xdr:rowOff>0</xdr:rowOff>
    </xdr:to>
    <xdr:sp macro="[0]!Escalas_impacto" textlink="">
      <xdr:nvSpPr>
        <xdr:cNvPr id="8441" name="Rectangle 53">
          <a:extLst>
            <a:ext uri="{FF2B5EF4-FFF2-40B4-BE49-F238E27FC236}">
              <a16:creationId xmlns:a16="http://schemas.microsoft.com/office/drawing/2014/main" id="{00000000-0008-0000-0000-0000F9200000}"/>
            </a:ext>
          </a:extLst>
        </xdr:cNvPr>
        <xdr:cNvSpPr>
          <a:spLocks noChangeArrowheads="1"/>
        </xdr:cNvSpPr>
      </xdr:nvSpPr>
      <xdr:spPr bwMode="auto">
        <a:xfrm>
          <a:off x="9576707" y="3000375"/>
          <a:ext cx="0" cy="1762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45720" tIns="41148" rIns="45720" bIns="0" anchor="t" upright="1"/>
        <a:lstStyle/>
        <a:p>
          <a:pPr algn="ctr" rtl="0">
            <a:defRPr sz="1000"/>
          </a:pPr>
          <a:r>
            <a:rPr lang="es-CO" sz="2000" b="1" i="0" u="none" strike="noStrike" baseline="0">
              <a:solidFill>
                <a:srgbClr val="FFFFFF"/>
              </a:solidFill>
              <a:latin typeface="Arial"/>
              <a:cs typeface="Arial"/>
            </a:rPr>
            <a:t>?</a:t>
          </a:r>
        </a:p>
      </xdr:txBody>
    </xdr:sp>
    <xdr:clientData/>
  </xdr:twoCellAnchor>
  <xdr:twoCellAnchor editAs="oneCell">
    <xdr:from>
      <xdr:col>5</xdr:col>
      <xdr:colOff>28575</xdr:colOff>
      <xdr:row>7</xdr:row>
      <xdr:rowOff>700771</xdr:rowOff>
    </xdr:from>
    <xdr:to>
      <xdr:col>5</xdr:col>
      <xdr:colOff>408118</xdr:colOff>
      <xdr:row>7</xdr:row>
      <xdr:rowOff>1077687</xdr:rowOff>
    </xdr:to>
    <xdr:pic macro="[4]!NivelOrganizacional">
      <xdr:nvPicPr>
        <xdr:cNvPr id="8442" name="Imagen 60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FA2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947182" y="2578557"/>
          <a:ext cx="379543" cy="3769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</xdr:col>
      <xdr:colOff>23236</xdr:colOff>
      <xdr:row>7</xdr:row>
      <xdr:rowOff>790575</xdr:rowOff>
    </xdr:from>
    <xdr:ext cx="367660" cy="257175"/>
    <xdr:pic>
      <xdr:nvPicPr>
        <xdr:cNvPr id="8447" name="Imagen 8446" descr="Resultado de imagen de ICONO DE riesgo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FF2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0307" y="2668361"/>
          <a:ext cx="367660" cy="257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20</xdr:col>
      <xdr:colOff>375557</xdr:colOff>
      <xdr:row>7</xdr:row>
      <xdr:rowOff>152400</xdr:rowOff>
    </xdr:from>
    <xdr:to>
      <xdr:col>20</xdr:col>
      <xdr:colOff>375557</xdr:colOff>
      <xdr:row>8</xdr:row>
      <xdr:rowOff>0</xdr:rowOff>
    </xdr:to>
    <xdr:sp macro="[0]!Escalas_impacto" textlink="">
      <xdr:nvSpPr>
        <xdr:cNvPr id="8449" name="Rectangle 53">
          <a:extLst>
            <a:ext uri="{FF2B5EF4-FFF2-40B4-BE49-F238E27FC236}">
              <a16:creationId xmlns:a16="http://schemas.microsoft.com/office/drawing/2014/main" id="{00000000-0008-0000-0000-000001210000}"/>
            </a:ext>
          </a:extLst>
        </xdr:cNvPr>
        <xdr:cNvSpPr>
          <a:spLocks noChangeArrowheads="1"/>
        </xdr:cNvSpPr>
      </xdr:nvSpPr>
      <xdr:spPr bwMode="auto">
        <a:xfrm>
          <a:off x="7356021" y="3023507"/>
          <a:ext cx="0" cy="12055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45720" tIns="41148" rIns="45720" bIns="0" anchor="t" upright="1"/>
        <a:lstStyle/>
        <a:p>
          <a:pPr algn="ctr" rtl="0">
            <a:defRPr sz="1000"/>
          </a:pPr>
          <a:r>
            <a:rPr lang="es-CO" sz="2000" b="1" i="0" u="none" strike="noStrike" baseline="0">
              <a:solidFill>
                <a:srgbClr val="FFFFFF"/>
              </a:solidFill>
              <a:latin typeface="Arial"/>
              <a:cs typeface="Arial"/>
            </a:rPr>
            <a:t>?</a:t>
          </a:r>
        </a:p>
      </xdr:txBody>
    </xdr:sp>
    <xdr:clientData/>
  </xdr:twoCellAnchor>
  <xdr:twoCellAnchor>
    <xdr:from>
      <xdr:col>20</xdr:col>
      <xdr:colOff>375557</xdr:colOff>
      <xdr:row>6</xdr:row>
      <xdr:rowOff>152400</xdr:rowOff>
    </xdr:from>
    <xdr:to>
      <xdr:col>20</xdr:col>
      <xdr:colOff>375557</xdr:colOff>
      <xdr:row>7</xdr:row>
      <xdr:rowOff>228600</xdr:rowOff>
    </xdr:to>
    <xdr:sp macro="[0]!Escalas_impacto" textlink="">
      <xdr:nvSpPr>
        <xdr:cNvPr id="8451" name="Rectangle 53">
          <a:extLst>
            <a:ext uri="{FF2B5EF4-FFF2-40B4-BE49-F238E27FC236}">
              <a16:creationId xmlns:a16="http://schemas.microsoft.com/office/drawing/2014/main" id="{00000000-0008-0000-0000-000003210000}"/>
            </a:ext>
          </a:extLst>
        </xdr:cNvPr>
        <xdr:cNvSpPr>
          <a:spLocks noChangeArrowheads="1"/>
        </xdr:cNvSpPr>
      </xdr:nvSpPr>
      <xdr:spPr bwMode="auto">
        <a:xfrm>
          <a:off x="7451271" y="1853293"/>
          <a:ext cx="0" cy="32112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45720" tIns="41148" rIns="45720" bIns="0" anchor="t" upright="1"/>
        <a:lstStyle/>
        <a:p>
          <a:pPr algn="ctr" rtl="0">
            <a:defRPr sz="1000"/>
          </a:pPr>
          <a:r>
            <a:rPr lang="es-CO" sz="2000" b="1" i="0" u="none" strike="noStrike" baseline="0">
              <a:solidFill>
                <a:srgbClr val="FFFFFF"/>
              </a:solidFill>
              <a:latin typeface="Arial"/>
              <a:cs typeface="Arial"/>
            </a:rPr>
            <a:t>?</a:t>
          </a:r>
        </a:p>
      </xdr:txBody>
    </xdr:sp>
    <xdr:clientData/>
  </xdr:twoCellAnchor>
  <xdr:twoCellAnchor>
    <xdr:from>
      <xdr:col>20</xdr:col>
      <xdr:colOff>375557</xdr:colOff>
      <xdr:row>7</xdr:row>
      <xdr:rowOff>152400</xdr:rowOff>
    </xdr:from>
    <xdr:to>
      <xdr:col>20</xdr:col>
      <xdr:colOff>375557</xdr:colOff>
      <xdr:row>8</xdr:row>
      <xdr:rowOff>0</xdr:rowOff>
    </xdr:to>
    <xdr:sp macro="[0]!Escalas_impacto" textlink="">
      <xdr:nvSpPr>
        <xdr:cNvPr id="8452" name="Rectangle 53">
          <a:extLst>
            <a:ext uri="{FF2B5EF4-FFF2-40B4-BE49-F238E27FC236}">
              <a16:creationId xmlns:a16="http://schemas.microsoft.com/office/drawing/2014/main" id="{00000000-0008-0000-0000-000004210000}"/>
            </a:ext>
          </a:extLst>
        </xdr:cNvPr>
        <xdr:cNvSpPr>
          <a:spLocks noChangeArrowheads="1"/>
        </xdr:cNvSpPr>
      </xdr:nvSpPr>
      <xdr:spPr bwMode="auto">
        <a:xfrm>
          <a:off x="7451271" y="2098221"/>
          <a:ext cx="0" cy="12055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45720" tIns="41148" rIns="45720" bIns="0" anchor="t" upright="1"/>
        <a:lstStyle/>
        <a:p>
          <a:pPr algn="ctr" rtl="0">
            <a:defRPr sz="1000"/>
          </a:pPr>
          <a:r>
            <a:rPr lang="es-CO" sz="2000" b="1" i="0" u="none" strike="noStrike" baseline="0">
              <a:solidFill>
                <a:srgbClr val="FFFFFF"/>
              </a:solidFill>
              <a:latin typeface="Arial"/>
              <a:cs typeface="Arial"/>
            </a:rPr>
            <a:t>?</a:t>
          </a:r>
        </a:p>
      </xdr:txBody>
    </xdr:sp>
    <xdr:clientData/>
  </xdr:twoCellAnchor>
  <xdr:twoCellAnchor>
    <xdr:from>
      <xdr:col>30</xdr:col>
      <xdr:colOff>375557</xdr:colOff>
      <xdr:row>6</xdr:row>
      <xdr:rowOff>152400</xdr:rowOff>
    </xdr:from>
    <xdr:to>
      <xdr:col>30</xdr:col>
      <xdr:colOff>375557</xdr:colOff>
      <xdr:row>7</xdr:row>
      <xdr:rowOff>228600</xdr:rowOff>
    </xdr:to>
    <xdr:sp macro="[0]!Escalas_impacto" textlink="">
      <xdr:nvSpPr>
        <xdr:cNvPr id="8456" name="Rectangle 53">
          <a:extLst>
            <a:ext uri="{FF2B5EF4-FFF2-40B4-BE49-F238E27FC236}">
              <a16:creationId xmlns:a16="http://schemas.microsoft.com/office/drawing/2014/main" id="{00000000-0008-0000-0000-000008210000}"/>
            </a:ext>
          </a:extLst>
        </xdr:cNvPr>
        <xdr:cNvSpPr>
          <a:spLocks noChangeArrowheads="1"/>
        </xdr:cNvSpPr>
      </xdr:nvSpPr>
      <xdr:spPr bwMode="auto">
        <a:xfrm>
          <a:off x="24392164" y="2057400"/>
          <a:ext cx="0" cy="3211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45720" tIns="41148" rIns="45720" bIns="0" anchor="t" upright="1"/>
        <a:lstStyle/>
        <a:p>
          <a:pPr algn="ctr" rtl="0">
            <a:defRPr sz="1000"/>
          </a:pPr>
          <a:r>
            <a:rPr lang="es-CO" sz="2000" b="1" i="0" u="none" strike="noStrike" baseline="0">
              <a:solidFill>
                <a:srgbClr val="FFFFFF"/>
              </a:solidFill>
              <a:latin typeface="Arial"/>
              <a:cs typeface="Arial"/>
            </a:rPr>
            <a:t>?</a:t>
          </a:r>
        </a:p>
      </xdr:txBody>
    </xdr:sp>
    <xdr:clientData/>
  </xdr:twoCellAnchor>
  <xdr:twoCellAnchor editAs="oneCell">
    <xdr:from>
      <xdr:col>3</xdr:col>
      <xdr:colOff>40822</xdr:colOff>
      <xdr:row>7</xdr:row>
      <xdr:rowOff>762000</xdr:rowOff>
    </xdr:from>
    <xdr:to>
      <xdr:col>3</xdr:col>
      <xdr:colOff>454852</xdr:colOff>
      <xdr:row>7</xdr:row>
      <xdr:rowOff>1176030</xdr:rowOff>
    </xdr:to>
    <xdr:pic>
      <xdr:nvPicPr>
        <xdr:cNvPr id="10" name="Imagen 9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925286" y="2639786"/>
          <a:ext cx="414030" cy="414030"/>
        </a:xfrm>
        <a:prstGeom prst="rect">
          <a:avLst/>
        </a:prstGeom>
      </xdr:spPr>
    </xdr:pic>
    <xdr:clientData/>
  </xdr:twoCellAnchor>
  <xdr:twoCellAnchor editAs="oneCell">
    <xdr:from>
      <xdr:col>4</xdr:col>
      <xdr:colOff>95250</xdr:colOff>
      <xdr:row>7</xdr:row>
      <xdr:rowOff>761999</xdr:rowOff>
    </xdr:from>
    <xdr:to>
      <xdr:col>4</xdr:col>
      <xdr:colOff>408949</xdr:colOff>
      <xdr:row>7</xdr:row>
      <xdr:rowOff>1075698</xdr:rowOff>
    </xdr:to>
    <xdr:pic>
      <xdr:nvPicPr>
        <xdr:cNvPr id="16" name="Imagen 15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0" y="2639785"/>
          <a:ext cx="313699" cy="313699"/>
        </a:xfrm>
        <a:prstGeom prst="rect">
          <a:avLst/>
        </a:prstGeom>
      </xdr:spPr>
    </xdr:pic>
    <xdr:clientData/>
  </xdr:twoCellAnchor>
  <xdr:twoCellAnchor editAs="oneCell">
    <xdr:from>
      <xdr:col>24</xdr:col>
      <xdr:colOff>503466</xdr:colOff>
      <xdr:row>7</xdr:row>
      <xdr:rowOff>857249</xdr:rowOff>
    </xdr:from>
    <xdr:to>
      <xdr:col>24</xdr:col>
      <xdr:colOff>789218</xdr:colOff>
      <xdr:row>7</xdr:row>
      <xdr:rowOff>1143001</xdr:rowOff>
    </xdr:to>
    <xdr:pic>
      <xdr:nvPicPr>
        <xdr:cNvPr id="18" name="Imagen 17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7185823" y="3660320"/>
          <a:ext cx="285752" cy="285752"/>
        </a:xfrm>
        <a:prstGeom prst="rect">
          <a:avLst/>
        </a:prstGeom>
      </xdr:spPr>
    </xdr:pic>
    <xdr:clientData/>
  </xdr:twoCellAnchor>
  <xdr:twoCellAnchor editAs="absolute">
    <xdr:from>
      <xdr:col>2</xdr:col>
      <xdr:colOff>394607</xdr:colOff>
      <xdr:row>0</xdr:row>
      <xdr:rowOff>0</xdr:rowOff>
    </xdr:from>
    <xdr:to>
      <xdr:col>4</xdr:col>
      <xdr:colOff>312964</xdr:colOff>
      <xdr:row>2</xdr:row>
      <xdr:rowOff>190500</xdr:rowOff>
    </xdr:to>
    <xdr:pic>
      <xdr:nvPicPr>
        <xdr:cNvPr id="34" name="Picture 1" descr="imagenes_r1_c1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280"/>
        <a:stretch>
          <a:fillRect/>
        </a:stretch>
      </xdr:blipFill>
      <xdr:spPr bwMode="auto">
        <a:xfrm>
          <a:off x="775607" y="0"/>
          <a:ext cx="870857" cy="7483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38100</xdr:colOff>
      <xdr:row>2</xdr:row>
      <xdr:rowOff>104775</xdr:rowOff>
    </xdr:from>
    <xdr:to>
      <xdr:col>10</xdr:col>
      <xdr:colOff>571500</xdr:colOff>
      <xdr:row>6</xdr:row>
      <xdr:rowOff>19050</xdr:rowOff>
    </xdr:to>
    <xdr:sp macro="[0]!Ocultar" textlink="">
      <xdr:nvSpPr>
        <xdr:cNvPr id="6145" name="AutoShape 2">
          <a:extLst>
            <a:ext uri="{FF2B5EF4-FFF2-40B4-BE49-F238E27FC236}">
              <a16:creationId xmlns:a16="http://schemas.microsoft.com/office/drawing/2014/main" id="{00000000-0008-0000-0200-000001180000}"/>
            </a:ext>
          </a:extLst>
        </xdr:cNvPr>
        <xdr:cNvSpPr>
          <a:spLocks noChangeArrowheads="1"/>
        </xdr:cNvSpPr>
      </xdr:nvSpPr>
      <xdr:spPr bwMode="auto">
        <a:xfrm>
          <a:off x="6848475" y="428625"/>
          <a:ext cx="1295400" cy="561975"/>
        </a:xfrm>
        <a:prstGeom prst="leftArrow">
          <a:avLst>
            <a:gd name="adj1" fmla="val 50000"/>
            <a:gd name="adj2" fmla="val 57627"/>
          </a:avLst>
        </a:prstGeom>
        <a:solidFill>
          <a:srgbClr val="33CCCC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/>
        <a:lstStyle/>
        <a:p>
          <a:pPr algn="ctr" rtl="0">
            <a:defRPr sz="1000"/>
          </a:pPr>
          <a:r>
            <a:rPr lang="es-CO" sz="1200" b="1" i="0" u="none" strike="noStrike" baseline="0">
              <a:solidFill>
                <a:srgbClr val="FFFFFF"/>
              </a:solidFill>
              <a:latin typeface="Arial"/>
              <a:cs typeface="Arial"/>
            </a:rPr>
            <a:t>Volver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onardol/Dropbox/SGR/Gesti&#243;n%20de%20riesgos/Herramientas%20gesti&#243;n%20de%20riesgos/Formatos%20Matriz%20de%20riesgos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nacional33/meci/CONTROL%20INTERNO%20CGC/TALLER/GESTION%20DEL%20RIESGO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nacional33/meci/Documents%20and%20Settings/JENITH%20%20LINARES/Mis%20documentos/CONTROL%20INTERNO%20CGC/TALLER/GESTION%20DEL%20RIESGO%20Y%20CONTROLE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LEJAN~1/AppData/Local/Temp/Copia%20de%201D-PGE-F001-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M-FO-25"/>
      <sheetName val="SM-FO-26"/>
      <sheetName val="SM-FO-27"/>
      <sheetName val="CODIGOS INTERNOS"/>
      <sheetName val="SM-FO-28"/>
      <sheetName val="SM-FO-29"/>
      <sheetName val="SM-FO-30"/>
      <sheetName val="Descripcion Fte-Aimp"/>
      <sheetName val="Perfil riesgo Inh"/>
      <sheetName val="Perfil riesgo Res"/>
      <sheetName val="Nivel organizacional riesgo"/>
      <sheetName val="Tipos riesgo"/>
      <sheetName val="Triangulo del fraude"/>
      <sheetName val="Controles existentes"/>
      <sheetName val="Escala probabilidad"/>
      <sheetName val="Escalas impacto"/>
      <sheetName val="Escalas Valoracion Controles"/>
      <sheetName val="Escalas efectividad controles"/>
      <sheetName val="Escalas riesgo residual"/>
      <sheetName val="definicionPoliticasManejo"/>
      <sheetName val="Formatos Matriz de riesgos"/>
    </sheetNames>
    <definedNames>
      <definedName name="mostrarControlesExistentes"/>
      <definedName name="mostrarPerfilRiesgoInh"/>
      <definedName name="mostrarTipoRiesgo"/>
    </definedNames>
    <sheetDataSet>
      <sheetData sheetId="0" refreshError="1"/>
      <sheetData sheetId="1" refreshError="1"/>
      <sheetData sheetId="2" refreshError="1">
        <row r="476">
          <cell r="BP476" t="str">
            <v>Personas</v>
          </cell>
          <cell r="BQ476" t="str">
            <v>Vida, salud o Integridad Fìsica del usuario</v>
          </cell>
        </row>
        <row r="477">
          <cell r="BP477" t="str">
            <v>Tecnologìa</v>
          </cell>
          <cell r="BQ477" t="str">
            <v>Vida, salud o Integridad Fìsica
del Colaborador</v>
          </cell>
        </row>
        <row r="478">
          <cell r="BP478" t="str">
            <v>Procesos</v>
          </cell>
          <cell r="BQ478" t="str">
            <v>Recursos Financieros</v>
          </cell>
        </row>
        <row r="479">
          <cell r="BP479" t="str">
            <v>Infraestructura</v>
          </cell>
          <cell r="BQ479" t="str">
            <v>Credibilidad, Buen Nombre, Reputaciòn</v>
          </cell>
        </row>
        <row r="480">
          <cell r="BP480" t="str">
            <v>Externos (Eventos Naturales/Terceros)</v>
          </cell>
          <cell r="BQ480" t="str">
            <v>Instalaciones, equipos, insumos, elementos y demas bienes</v>
          </cell>
        </row>
        <row r="481">
          <cell r="BQ481" t="str">
            <v>Informaciòn y Conocimiento</v>
          </cell>
          <cell r="BR481" t="str">
            <v>Estratégicos</v>
          </cell>
        </row>
        <row r="482">
          <cell r="BQ482" t="str">
            <v>Medio Ambiente</v>
          </cell>
          <cell r="BR482" t="str">
            <v>Tácticos</v>
          </cell>
        </row>
        <row r="483">
          <cell r="BR483" t="str">
            <v>Operativos</v>
          </cell>
        </row>
        <row r="486">
          <cell r="BR486" t="str">
            <v>Financiero</v>
          </cell>
        </row>
        <row r="487">
          <cell r="BR487" t="str">
            <v>Social</v>
          </cell>
        </row>
        <row r="488">
          <cell r="BR488" t="str">
            <v>Tecnológico</v>
          </cell>
        </row>
        <row r="489">
          <cell r="BR489" t="str">
            <v>Medioambiental</v>
          </cell>
        </row>
        <row r="490">
          <cell r="BR490" t="str">
            <v>Legal</v>
          </cell>
        </row>
        <row r="491">
          <cell r="BR491" t="str">
            <v>Imagen</v>
          </cell>
        </row>
        <row r="492">
          <cell r="BR492" t="str">
            <v>Sistemas</v>
          </cell>
        </row>
        <row r="493">
          <cell r="BR493" t="str">
            <v>Salud Ocupacional y Seguridad Industrial</v>
          </cell>
        </row>
        <row r="494">
          <cell r="BR494" t="str">
            <v>Documental</v>
          </cell>
        </row>
        <row r="495">
          <cell r="BR495" t="str">
            <v>Fraude y/o Corrupción</v>
          </cell>
        </row>
        <row r="496">
          <cell r="BR496" t="str">
            <v>Seguridad del paciente - Procesos Institucionales seguros</v>
          </cell>
        </row>
        <row r="497">
          <cell r="BR497" t="str">
            <v>Seguridad del paciente - Procesos asistenciales seguros</v>
          </cell>
        </row>
        <row r="498">
          <cell r="BR498" t="str">
            <v>Seguridad del paciente - Usuarios y familia partícipes en la cultura de seguridad</v>
          </cell>
        </row>
        <row r="499">
          <cell r="BR499" t="str">
            <v>Seguridad del paciente -  
Equipo humano de salud idóneo para la atención segura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USAS"/>
      <sheetName val="NO BORRAR"/>
    </sheetNames>
    <sheetDataSet>
      <sheetData sheetId="0" refreshError="1"/>
      <sheetData sheetId="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 BORRAR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D-PGE-F001"/>
      <sheetName val="FuenteRiesgo_AImpacto"/>
      <sheetName val="Mapa_Riesgo_Inherente"/>
      <sheetName val="Mapa_RResidual"/>
      <sheetName val="Nivel_Organizacional"/>
      <sheetName val="Caracteristicas_Controles"/>
      <sheetName val="Probabilidad"/>
      <sheetName val="Impacto"/>
      <sheetName val="Imp_Ambiental"/>
      <sheetName val="Copia de 1D-PGE-F001-4"/>
    </sheetNames>
    <definedNames>
      <definedName name="NivelOrganizacional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5"/>
  <dimension ref="A1:HE438"/>
  <sheetViews>
    <sheetView tabSelected="1" view="pageBreakPreview" topLeftCell="B4" zoomScale="70" zoomScaleNormal="70" zoomScaleSheetLayoutView="70" workbookViewId="0">
      <selection activeCell="O9" sqref="O9"/>
    </sheetView>
  </sheetViews>
  <sheetFormatPr baseColWidth="10" defaultColWidth="11.44140625" defaultRowHeight="15"/>
  <cols>
    <col min="1" max="1" width="3" style="3" hidden="1" customWidth="1"/>
    <col min="2" max="2" width="5.6640625" style="11" customWidth="1"/>
    <col min="3" max="3" width="6.44140625" style="11" customWidth="1"/>
    <col min="4" max="5" width="7.6640625" style="11" customWidth="1"/>
    <col min="6" max="6" width="8.33203125" style="11" customWidth="1"/>
    <col min="7" max="7" width="33.109375" style="11" customWidth="1"/>
    <col min="8" max="8" width="27.6640625" style="11" customWidth="1"/>
    <col min="9" max="9" width="33.33203125" style="11" customWidth="1"/>
    <col min="10" max="10" width="6.77734375" style="14" customWidth="1"/>
    <col min="11" max="11" width="5.33203125" style="14" hidden="1" customWidth="1"/>
    <col min="12" max="12" width="8" style="14" customWidth="1"/>
    <col min="13" max="13" width="5" style="14" hidden="1" customWidth="1"/>
    <col min="14" max="14" width="5.6640625" style="14" customWidth="1"/>
    <col min="15" max="15" width="6.109375" style="18" customWidth="1"/>
    <col min="16" max="16" width="15.77734375" style="18" customWidth="1"/>
    <col min="17" max="17" width="37.109375" style="12" customWidth="1"/>
    <col min="18" max="18" width="6" style="18" hidden="1" customWidth="1"/>
    <col min="19" max="19" width="6.6640625" style="18" customWidth="1"/>
    <col min="20" max="20" width="5.44140625" style="18" hidden="1" customWidth="1"/>
    <col min="21" max="21" width="6.109375" style="18" customWidth="1"/>
    <col min="22" max="22" width="0.33203125" style="18" customWidth="1"/>
    <col min="23" max="23" width="8.77734375" style="18" customWidth="1"/>
    <col min="24" max="24" width="7.109375" style="18" customWidth="1"/>
    <col min="25" max="25" width="17.33203125" style="18" customWidth="1"/>
    <col min="26" max="26" width="13.33203125" style="18" customWidth="1"/>
    <col min="27" max="27" width="19.44140625" style="18" customWidth="1"/>
    <col min="28" max="28" width="19" style="14" customWidth="1"/>
    <col min="29" max="30" width="17.6640625" style="14" customWidth="1"/>
    <col min="31" max="31" width="15.44140625" style="14" customWidth="1"/>
    <col min="32" max="32" width="21" style="35" hidden="1" customWidth="1"/>
    <col min="33" max="33" width="15.109375" style="36" hidden="1" customWidth="1"/>
    <col min="34" max="38" width="11.44140625" style="36" hidden="1" customWidth="1"/>
    <col min="39" max="39" width="20.44140625" style="37" hidden="1" customWidth="1"/>
    <col min="40" max="40" width="0.44140625" style="1" customWidth="1"/>
    <col min="41" max="50" width="11.44140625" style="42"/>
    <col min="51" max="51" width="19.44140625" style="42" customWidth="1"/>
    <col min="52" max="52" width="11.44140625" style="42"/>
    <col min="53" max="53" width="6.6640625" style="42" customWidth="1"/>
    <col min="54" max="55" width="11.44140625" style="42" hidden="1" customWidth="1"/>
    <col min="56" max="56" width="25" style="42" customWidth="1"/>
    <col min="57" max="57" width="37.6640625" style="42" customWidth="1"/>
    <col min="58" max="58" width="27.6640625" style="42" customWidth="1"/>
    <col min="59" max="59" width="18.33203125" style="42" customWidth="1"/>
    <col min="60" max="60" width="4.44140625" style="42" customWidth="1"/>
    <col min="61" max="61" width="19.44140625" style="42" customWidth="1"/>
    <col min="62" max="62" width="4.33203125" style="1" customWidth="1"/>
    <col min="63" max="63" width="14.44140625" style="1" customWidth="1"/>
    <col min="64" max="64" width="15" style="1" bestFit="1" customWidth="1"/>
    <col min="65" max="65" width="27.109375" style="1" bestFit="1" customWidth="1"/>
    <col min="66" max="66" width="22" style="1" customWidth="1"/>
    <col min="67" max="67" width="18.44140625" style="1" customWidth="1"/>
    <col min="68" max="68" width="19" style="1" customWidth="1"/>
    <col min="69" max="69" width="20.6640625" style="1" customWidth="1"/>
    <col min="70" max="70" width="14.44140625" style="1" customWidth="1"/>
    <col min="71" max="71" width="13.44140625" style="1" customWidth="1"/>
    <col min="72" max="212" width="11.44140625" style="1"/>
    <col min="213" max="213" width="20.44140625" style="2" customWidth="1"/>
    <col min="214" max="16384" width="11.44140625" style="1"/>
  </cols>
  <sheetData>
    <row r="1" spans="1:213" customFormat="1" ht="21" customHeight="1">
      <c r="A1" s="38"/>
      <c r="B1" s="124"/>
      <c r="C1" s="125"/>
      <c r="D1" s="125"/>
      <c r="E1" s="125"/>
      <c r="F1" s="125"/>
      <c r="G1" s="109" t="s">
        <v>150</v>
      </c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109"/>
      <c r="T1" s="109"/>
      <c r="U1" s="109"/>
      <c r="V1" s="109"/>
      <c r="W1" s="109"/>
      <c r="X1" s="109"/>
      <c r="Y1" s="109"/>
      <c r="Z1" s="109"/>
      <c r="AA1" s="109"/>
      <c r="AB1" s="110"/>
      <c r="AC1" s="60" t="s">
        <v>97</v>
      </c>
      <c r="AD1" s="121" t="s">
        <v>183</v>
      </c>
      <c r="AE1" s="122"/>
      <c r="AO1" s="84"/>
      <c r="AP1" s="84"/>
      <c r="AQ1" s="84"/>
      <c r="AR1" s="84"/>
      <c r="AS1" s="84"/>
      <c r="AT1" s="84"/>
      <c r="AU1" s="84"/>
      <c r="AV1" s="84"/>
      <c r="AW1" s="84"/>
      <c r="AX1" s="84"/>
      <c r="AY1" s="84"/>
      <c r="AZ1" s="84"/>
      <c r="BA1" s="84"/>
      <c r="BB1" s="84"/>
      <c r="BC1" s="84"/>
      <c r="BD1" s="84"/>
      <c r="BE1" s="84"/>
      <c r="BF1" s="84"/>
      <c r="BG1" s="84"/>
      <c r="BH1" s="84"/>
      <c r="BI1" s="84"/>
    </row>
    <row r="2" spans="1:213" customFormat="1" ht="22.5" customHeight="1">
      <c r="A2" s="38"/>
      <c r="B2" s="126"/>
      <c r="C2" s="127"/>
      <c r="D2" s="127"/>
      <c r="E2" s="127"/>
      <c r="F2" s="127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1"/>
      <c r="U2" s="111"/>
      <c r="V2" s="111"/>
      <c r="W2" s="111"/>
      <c r="X2" s="111"/>
      <c r="Y2" s="111"/>
      <c r="Z2" s="111"/>
      <c r="AA2" s="111"/>
      <c r="AB2" s="112"/>
      <c r="AC2" s="60" t="s">
        <v>98</v>
      </c>
      <c r="AD2" s="121">
        <v>1</v>
      </c>
      <c r="AE2" s="122"/>
      <c r="AO2" s="84"/>
      <c r="AP2" s="84"/>
      <c r="AQ2" s="84"/>
      <c r="AR2" s="84"/>
      <c r="AS2" s="84"/>
      <c r="AT2" s="84"/>
      <c r="AU2" s="84"/>
      <c r="AV2" s="84"/>
      <c r="AW2" s="84"/>
      <c r="AX2" s="84"/>
      <c r="AY2" s="84"/>
      <c r="AZ2" s="84"/>
      <c r="BA2" s="84"/>
      <c r="BB2" s="84"/>
      <c r="BC2" s="84"/>
      <c r="BD2" s="84"/>
      <c r="BE2" s="84"/>
      <c r="BF2" s="84"/>
      <c r="BG2" s="84"/>
      <c r="BH2" s="84"/>
      <c r="BI2" s="84"/>
    </row>
    <row r="3" spans="1:213" customFormat="1" ht="22.5" customHeight="1">
      <c r="A3" s="38"/>
      <c r="B3" s="128"/>
      <c r="C3" s="129"/>
      <c r="D3" s="129"/>
      <c r="E3" s="129"/>
      <c r="F3" s="129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  <c r="U3" s="113"/>
      <c r="V3" s="113"/>
      <c r="W3" s="113"/>
      <c r="X3" s="113"/>
      <c r="Y3" s="113"/>
      <c r="Z3" s="113"/>
      <c r="AA3" s="113"/>
      <c r="AB3" s="114"/>
      <c r="AC3" s="60" t="s">
        <v>99</v>
      </c>
      <c r="AD3" s="123">
        <v>42929</v>
      </c>
      <c r="AE3" s="122"/>
      <c r="AO3" s="84"/>
      <c r="AP3" s="84"/>
      <c r="AQ3" s="84"/>
      <c r="AR3" s="84"/>
      <c r="AS3" s="84"/>
      <c r="AT3" s="84"/>
      <c r="AU3" s="84"/>
      <c r="AV3" s="84"/>
      <c r="AW3" s="84"/>
      <c r="AX3" s="84"/>
      <c r="AY3" s="84"/>
      <c r="AZ3" s="84"/>
      <c r="BA3" s="84"/>
      <c r="BB3" s="84"/>
      <c r="BC3" s="84"/>
      <c r="BD3" s="84"/>
      <c r="BE3" s="84"/>
      <c r="BF3" s="84"/>
      <c r="BG3" s="84"/>
      <c r="BH3" s="84"/>
      <c r="BI3" s="84"/>
    </row>
    <row r="4" spans="1:213" customFormat="1" ht="34.5" customHeight="1">
      <c r="A4" s="57"/>
      <c r="B4" s="120" t="s">
        <v>209</v>
      </c>
      <c r="C4" s="120"/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 t="s">
        <v>228</v>
      </c>
      <c r="R4" s="120"/>
      <c r="S4" s="120"/>
      <c r="T4" s="120"/>
      <c r="U4" s="120"/>
      <c r="V4" s="120"/>
      <c r="W4" s="120"/>
      <c r="X4" s="120"/>
      <c r="Y4" s="120"/>
      <c r="Z4" s="120"/>
      <c r="AA4" s="120"/>
      <c r="AB4" s="120"/>
      <c r="AC4" s="120"/>
      <c r="AD4" s="120"/>
      <c r="AE4" s="120"/>
      <c r="AO4" s="84"/>
      <c r="AP4" s="84"/>
      <c r="AQ4" s="84"/>
      <c r="AR4" s="84"/>
      <c r="AS4" s="84"/>
      <c r="AT4" s="84"/>
      <c r="AU4" s="84"/>
      <c r="AV4" s="84"/>
      <c r="AW4" s="84"/>
      <c r="AX4" s="84"/>
      <c r="AY4" s="84"/>
      <c r="AZ4" s="84"/>
      <c r="BA4" s="84"/>
      <c r="BB4" s="84"/>
      <c r="BC4" s="84"/>
      <c r="BD4" s="84"/>
      <c r="BE4" s="84"/>
      <c r="BF4" s="84"/>
      <c r="BG4" s="84"/>
      <c r="BH4" s="84"/>
      <c r="BI4" s="84"/>
    </row>
    <row r="5" spans="1:213" customFormat="1" ht="51" customHeight="1">
      <c r="A5" s="57"/>
      <c r="B5" s="118" t="s">
        <v>229</v>
      </c>
      <c r="C5" s="119"/>
      <c r="D5" s="119"/>
      <c r="E5" s="119"/>
      <c r="F5" s="119"/>
      <c r="G5" s="119"/>
      <c r="H5" s="119"/>
      <c r="I5" s="119"/>
      <c r="J5" s="119"/>
      <c r="K5" s="119"/>
      <c r="L5" s="119"/>
      <c r="M5" s="119"/>
      <c r="N5" s="119"/>
      <c r="O5" s="119"/>
      <c r="P5" s="119"/>
      <c r="Q5" s="119"/>
      <c r="R5" s="119"/>
      <c r="S5" s="119"/>
      <c r="T5" s="119"/>
      <c r="U5" s="119"/>
      <c r="V5" s="119"/>
      <c r="W5" s="119"/>
      <c r="X5" s="119"/>
      <c r="Y5" s="119"/>
      <c r="Z5" s="119"/>
      <c r="AA5" s="119"/>
      <c r="AB5" s="119"/>
      <c r="AC5" s="119"/>
      <c r="AD5" s="119"/>
      <c r="AE5" s="119"/>
      <c r="AO5" s="84"/>
      <c r="AP5" s="84"/>
      <c r="AQ5" s="84"/>
      <c r="AR5" s="84"/>
      <c r="AS5" s="84"/>
      <c r="AT5" s="84"/>
      <c r="AU5" s="84"/>
      <c r="AV5" s="84"/>
      <c r="AW5" s="84"/>
      <c r="AX5" s="84"/>
      <c r="AY5" s="84"/>
      <c r="AZ5" s="84"/>
      <c r="BA5" s="84"/>
      <c r="BB5" s="84"/>
      <c r="BC5" s="84"/>
      <c r="BD5" s="84"/>
      <c r="BE5" s="84"/>
      <c r="BF5" s="84"/>
      <c r="BG5" s="84"/>
      <c r="BH5" s="84"/>
      <c r="BI5" s="84"/>
    </row>
    <row r="6" spans="1:213" s="70" customFormat="1" ht="27.75" customHeight="1">
      <c r="A6" s="65"/>
      <c r="B6" s="132" t="s">
        <v>184</v>
      </c>
      <c r="C6" s="133"/>
      <c r="D6" s="133"/>
      <c r="E6" s="133"/>
      <c r="F6" s="133"/>
      <c r="G6" s="133"/>
      <c r="H6" s="133"/>
      <c r="I6" s="133"/>
      <c r="J6" s="133"/>
      <c r="K6" s="133"/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3"/>
      <c r="X6" s="133"/>
      <c r="Y6" s="133"/>
      <c r="Z6" s="133"/>
      <c r="AA6" s="133"/>
      <c r="AB6" s="133"/>
      <c r="AC6" s="133"/>
      <c r="AD6" s="133"/>
      <c r="AE6" s="134"/>
      <c r="AF6" s="66"/>
      <c r="AG6" s="67">
        <f>COUNTIF(A14:A109,"10c")</f>
        <v>0</v>
      </c>
      <c r="AH6" s="67">
        <f>COUNTIF(A14:A109,"10c")</f>
        <v>0</v>
      </c>
      <c r="AI6" s="67">
        <v>0</v>
      </c>
      <c r="AJ6" s="67">
        <f>COUNTIF(A14:A109,"10c")</f>
        <v>0</v>
      </c>
      <c r="AK6" s="67">
        <v>0</v>
      </c>
      <c r="AL6" s="67">
        <v>0</v>
      </c>
      <c r="AM6" s="68"/>
      <c r="AN6" s="69"/>
      <c r="AO6" s="85"/>
      <c r="AP6" s="86"/>
      <c r="AQ6" s="86"/>
      <c r="AR6" s="86"/>
      <c r="AS6" s="86"/>
      <c r="AT6" s="86"/>
      <c r="AU6" s="86"/>
      <c r="AV6" s="86"/>
      <c r="AW6" s="86"/>
      <c r="AX6" s="86"/>
      <c r="AY6" s="86"/>
      <c r="AZ6" s="86"/>
      <c r="BA6" s="86"/>
      <c r="BB6" s="86"/>
      <c r="BC6" s="86"/>
      <c r="BD6" s="86"/>
      <c r="BE6" s="86"/>
      <c r="BF6" s="86"/>
      <c r="BG6" s="86"/>
      <c r="BH6" s="86"/>
      <c r="BI6" s="86"/>
    </row>
    <row r="7" spans="1:213" ht="27" customHeight="1">
      <c r="A7" s="54"/>
      <c r="B7" s="117" t="s">
        <v>0</v>
      </c>
      <c r="C7" s="135" t="s">
        <v>125</v>
      </c>
      <c r="D7" s="135" t="s">
        <v>166</v>
      </c>
      <c r="E7" s="135" t="s">
        <v>130</v>
      </c>
      <c r="F7" s="135" t="s">
        <v>135</v>
      </c>
      <c r="G7" s="136" t="s">
        <v>189</v>
      </c>
      <c r="H7" s="136" t="s">
        <v>191</v>
      </c>
      <c r="I7" s="140" t="s">
        <v>136</v>
      </c>
      <c r="J7" s="141" t="s">
        <v>95</v>
      </c>
      <c r="K7" s="142"/>
      <c r="L7" s="143"/>
      <c r="M7" s="144"/>
      <c r="N7" s="138" t="s">
        <v>96</v>
      </c>
      <c r="O7" s="138"/>
      <c r="P7" s="139" t="s">
        <v>174</v>
      </c>
      <c r="Q7" s="139" t="s">
        <v>143</v>
      </c>
      <c r="R7" s="151"/>
      <c r="S7" s="148" t="s">
        <v>149</v>
      </c>
      <c r="T7" s="149"/>
      <c r="U7" s="149"/>
      <c r="V7" s="149"/>
      <c r="W7" s="149"/>
      <c r="X7" s="149"/>
      <c r="Y7" s="149"/>
      <c r="Z7" s="150"/>
      <c r="AA7" s="139" t="s">
        <v>177</v>
      </c>
      <c r="AB7" s="152" t="s">
        <v>178</v>
      </c>
      <c r="AC7" s="152" t="s">
        <v>179</v>
      </c>
      <c r="AD7" s="148" t="s">
        <v>161</v>
      </c>
      <c r="AE7" s="149"/>
      <c r="AF7" s="149"/>
      <c r="AG7" s="149"/>
      <c r="AH7" s="149"/>
      <c r="AI7" s="150"/>
    </row>
    <row r="8" spans="1:213" s="53" customFormat="1" ht="95.25" customHeight="1">
      <c r="A8" s="54"/>
      <c r="B8" s="117"/>
      <c r="C8" s="135"/>
      <c r="D8" s="135"/>
      <c r="E8" s="135"/>
      <c r="F8" s="135"/>
      <c r="G8" s="137"/>
      <c r="H8" s="137"/>
      <c r="I8" s="140"/>
      <c r="J8" s="63" t="s">
        <v>2</v>
      </c>
      <c r="K8" s="64"/>
      <c r="L8" s="63" t="s">
        <v>3</v>
      </c>
      <c r="M8" s="144"/>
      <c r="N8" s="63" t="s">
        <v>94</v>
      </c>
      <c r="O8" s="63" t="s">
        <v>142</v>
      </c>
      <c r="P8" s="139"/>
      <c r="Q8" s="139"/>
      <c r="R8" s="151"/>
      <c r="S8" s="71" t="s">
        <v>2</v>
      </c>
      <c r="T8" s="72"/>
      <c r="U8" s="71" t="s">
        <v>3</v>
      </c>
      <c r="V8" s="73"/>
      <c r="W8" s="74" t="s">
        <v>93</v>
      </c>
      <c r="X8" s="75" t="s">
        <v>92</v>
      </c>
      <c r="Y8" s="44" t="s">
        <v>185</v>
      </c>
      <c r="Z8" s="61" t="s">
        <v>175</v>
      </c>
      <c r="AA8" s="139"/>
      <c r="AB8" s="152"/>
      <c r="AC8" s="152"/>
      <c r="AD8" s="58" t="s">
        <v>180</v>
      </c>
      <c r="AE8" s="58" t="s">
        <v>176</v>
      </c>
      <c r="AF8" s="50" t="s">
        <v>162</v>
      </c>
      <c r="AG8" s="50"/>
      <c r="AH8" s="50"/>
      <c r="AI8" s="51"/>
      <c r="AJ8" s="51"/>
      <c r="AK8" s="51"/>
      <c r="AL8" s="51"/>
      <c r="AM8" s="52"/>
      <c r="AO8" s="87"/>
      <c r="AP8" s="87"/>
      <c r="AQ8" s="87"/>
      <c r="AR8" s="87"/>
      <c r="AS8" s="87"/>
      <c r="AT8" s="87"/>
      <c r="AU8" s="87"/>
      <c r="AV8" s="87"/>
      <c r="AW8" s="87"/>
      <c r="AX8" s="87"/>
      <c r="AY8" s="87"/>
      <c r="AZ8" s="87"/>
      <c r="BA8" s="87"/>
      <c r="BB8" s="87"/>
      <c r="BC8" s="87"/>
      <c r="BD8" s="87"/>
      <c r="BE8" s="87"/>
      <c r="BF8" s="87"/>
      <c r="BG8" s="87"/>
      <c r="BH8" s="87"/>
      <c r="BI8" s="87"/>
    </row>
    <row r="9" spans="1:213" ht="108.75" customHeight="1">
      <c r="B9" s="102">
        <v>1</v>
      </c>
      <c r="C9" s="103" t="s">
        <v>126</v>
      </c>
      <c r="D9" s="59" t="s">
        <v>102</v>
      </c>
      <c r="E9" s="59" t="s">
        <v>131</v>
      </c>
      <c r="F9" s="59" t="s">
        <v>153</v>
      </c>
      <c r="G9" s="104" t="s">
        <v>200</v>
      </c>
      <c r="H9" s="105" t="s">
        <v>194</v>
      </c>
      <c r="I9" s="98" t="s">
        <v>203</v>
      </c>
      <c r="J9" s="78" t="s">
        <v>90</v>
      </c>
      <c r="K9" s="106">
        <f>VLOOKUP(J9,$BG$336:$BH$340,2,0)</f>
        <v>3</v>
      </c>
      <c r="L9" s="80" t="s">
        <v>137</v>
      </c>
      <c r="M9" s="107">
        <f>VLOOKUP(L9,$BI$336:$BJ$340,2,0)</f>
        <v>2</v>
      </c>
      <c r="N9" s="77">
        <f t="shared" ref="N9" si="0">K9*M9</f>
        <v>6</v>
      </c>
      <c r="O9" s="81" t="str">
        <f>VLOOKUP(N9,$BK$335:$BL$360,2,FALSE)</f>
        <v>BAJO</v>
      </c>
      <c r="P9" s="99" t="s">
        <v>213</v>
      </c>
      <c r="Q9" s="100" t="s">
        <v>201</v>
      </c>
      <c r="R9" s="108"/>
      <c r="S9" s="78" t="s">
        <v>88</v>
      </c>
      <c r="T9" s="79">
        <f>VLOOKUP(S9,$BG$336:$BH$340,2,0)</f>
        <v>2</v>
      </c>
      <c r="U9" s="80" t="s">
        <v>137</v>
      </c>
      <c r="V9" s="79">
        <f>VLOOKUP(U9,$BI$336:$BJ$340,2,0)</f>
        <v>2</v>
      </c>
      <c r="W9" s="77">
        <f>T9*V9</f>
        <v>4</v>
      </c>
      <c r="X9" s="81" t="str">
        <f>VLOOKUP(W9,$BK$335:$BL$360,2,FALSE)</f>
        <v>BAJO</v>
      </c>
      <c r="Y9" s="83" t="s">
        <v>171</v>
      </c>
      <c r="Z9" s="97" t="s">
        <v>163</v>
      </c>
      <c r="AA9" s="83" t="s">
        <v>202</v>
      </c>
      <c r="AB9" s="82" t="s">
        <v>195</v>
      </c>
      <c r="AC9" s="82" t="s">
        <v>196</v>
      </c>
      <c r="AD9" s="82" t="s">
        <v>197</v>
      </c>
      <c r="AE9" s="82" t="s">
        <v>59</v>
      </c>
      <c r="AG9" s="35"/>
      <c r="AH9" s="35"/>
      <c r="AM9" s="36"/>
      <c r="HE9" s="1"/>
    </row>
    <row r="10" spans="1:213" ht="173.25" customHeight="1">
      <c r="A10" s="3">
        <v>6</v>
      </c>
      <c r="B10" s="102">
        <v>2</v>
      </c>
      <c r="C10" s="103" t="s">
        <v>127</v>
      </c>
      <c r="D10" s="59" t="s">
        <v>102</v>
      </c>
      <c r="E10" s="59" t="s">
        <v>134</v>
      </c>
      <c r="F10" s="59" t="s">
        <v>153</v>
      </c>
      <c r="G10" s="104" t="s">
        <v>204</v>
      </c>
      <c r="H10" s="105" t="s">
        <v>198</v>
      </c>
      <c r="I10" s="98" t="s">
        <v>199</v>
      </c>
      <c r="J10" s="78" t="s">
        <v>88</v>
      </c>
      <c r="K10" s="106">
        <f>VLOOKUP(J10,$BG$336:$BH$340,2,0)</f>
        <v>2</v>
      </c>
      <c r="L10" s="80" t="s">
        <v>137</v>
      </c>
      <c r="M10" s="107">
        <f>VLOOKUP(L10,$BI$336:$BJ$340,2,0)</f>
        <v>2</v>
      </c>
      <c r="N10" s="77">
        <f t="shared" ref="N10" si="1">K10*M10</f>
        <v>4</v>
      </c>
      <c r="O10" s="81" t="str">
        <f>VLOOKUP(N10,$BK$335:$BL$360,2,FALSE)</f>
        <v>BAJO</v>
      </c>
      <c r="P10" s="99" t="s">
        <v>213</v>
      </c>
      <c r="Q10" s="100" t="s">
        <v>205</v>
      </c>
      <c r="R10" s="108" t="e">
        <f>IF(#REF!&lt;90,K10-((#REF!/100)/2),K10*0.1)</f>
        <v>#REF!</v>
      </c>
      <c r="S10" s="78" t="s">
        <v>88</v>
      </c>
      <c r="T10" s="79">
        <f>VLOOKUP(S10,$BG$336:$BH$340,2,0)</f>
        <v>2</v>
      </c>
      <c r="U10" s="80" t="s">
        <v>119</v>
      </c>
      <c r="V10" s="79">
        <f>VLOOKUP(U10,$BI$336:$BJ$340,2,0)</f>
        <v>1</v>
      </c>
      <c r="W10" s="77">
        <f>T10*V10</f>
        <v>2</v>
      </c>
      <c r="X10" s="81" t="str">
        <f>VLOOKUP(W10,$BK$335:$BL$360,2,FALSE)</f>
        <v>BAJO</v>
      </c>
      <c r="Y10" s="83" t="s">
        <v>171</v>
      </c>
      <c r="Z10" s="97" t="s">
        <v>163</v>
      </c>
      <c r="AA10" s="83" t="s">
        <v>193</v>
      </c>
      <c r="AB10" s="82" t="s">
        <v>181</v>
      </c>
      <c r="AC10" s="82" t="s">
        <v>206</v>
      </c>
      <c r="AD10" s="82" t="s">
        <v>207</v>
      </c>
      <c r="AE10" s="82" t="s">
        <v>60</v>
      </c>
      <c r="AF10" s="35" t="s">
        <v>124</v>
      </c>
      <c r="AG10" s="35"/>
      <c r="AH10" s="35"/>
      <c r="AM10" s="36"/>
      <c r="HE10" s="1"/>
    </row>
    <row r="11" spans="1:213" ht="173.25" customHeight="1">
      <c r="B11" s="102">
        <v>3</v>
      </c>
      <c r="C11" s="103" t="s">
        <v>126</v>
      </c>
      <c r="D11" s="59" t="s">
        <v>101</v>
      </c>
      <c r="E11" s="59" t="s">
        <v>131</v>
      </c>
      <c r="F11" s="59" t="s">
        <v>152</v>
      </c>
      <c r="G11" s="104" t="s">
        <v>210</v>
      </c>
      <c r="H11" s="105" t="s">
        <v>211</v>
      </c>
      <c r="I11" s="98" t="s">
        <v>212</v>
      </c>
      <c r="J11" s="78" t="s">
        <v>88</v>
      </c>
      <c r="K11" s="106"/>
      <c r="L11" s="80" t="s">
        <v>119</v>
      </c>
      <c r="M11" s="107">
        <v>2</v>
      </c>
      <c r="N11" s="77">
        <v>2</v>
      </c>
      <c r="O11" s="81" t="str">
        <f>VLOOKUP(N11,$BK$335:$BL$360,2,FALSE)</f>
        <v>BAJO</v>
      </c>
      <c r="P11" s="99" t="s">
        <v>213</v>
      </c>
      <c r="Q11" s="100" t="s">
        <v>214</v>
      </c>
      <c r="R11" s="108"/>
      <c r="S11" s="78" t="s">
        <v>91</v>
      </c>
      <c r="T11" s="79"/>
      <c r="U11" s="80" t="s">
        <v>119</v>
      </c>
      <c r="V11" s="79"/>
      <c r="W11" s="77">
        <v>2</v>
      </c>
      <c r="X11" s="81" t="str">
        <f>VLOOKUP(W11,$BK$335:$BL$360,2,FALSE)</f>
        <v>BAJO</v>
      </c>
      <c r="Y11" s="83" t="s">
        <v>171</v>
      </c>
      <c r="Z11" s="97" t="s">
        <v>163</v>
      </c>
      <c r="AA11" s="83" t="s">
        <v>193</v>
      </c>
      <c r="AB11" s="82" t="s">
        <v>215</v>
      </c>
      <c r="AC11" s="82" t="s">
        <v>216</v>
      </c>
      <c r="AD11" s="82" t="s">
        <v>217</v>
      </c>
      <c r="AE11" s="82" t="s">
        <v>59</v>
      </c>
      <c r="AG11" s="35"/>
      <c r="AH11" s="35"/>
      <c r="AM11" s="36"/>
      <c r="HE11" s="1"/>
    </row>
    <row r="12" spans="1:213" ht="173.25" customHeight="1">
      <c r="B12" s="102">
        <v>4</v>
      </c>
      <c r="C12" s="103" t="s">
        <v>126</v>
      </c>
      <c r="D12" s="59" t="s">
        <v>101</v>
      </c>
      <c r="E12" s="59" t="s">
        <v>131</v>
      </c>
      <c r="F12" s="59" t="s">
        <v>152</v>
      </c>
      <c r="G12" s="104" t="s">
        <v>218</v>
      </c>
      <c r="H12" s="105" t="s">
        <v>231</v>
      </c>
      <c r="I12" s="98" t="s">
        <v>219</v>
      </c>
      <c r="J12" s="78" t="s">
        <v>91</v>
      </c>
      <c r="K12" s="106"/>
      <c r="L12" s="80" t="s">
        <v>119</v>
      </c>
      <c r="M12" s="107"/>
      <c r="N12" s="77">
        <v>1</v>
      </c>
      <c r="O12" s="81" t="str">
        <f>VLOOKUP(N12,$BK$335:$BL$360,2,FALSE)</f>
        <v>BAJO</v>
      </c>
      <c r="P12" s="99" t="s">
        <v>213</v>
      </c>
      <c r="Q12" s="100" t="s">
        <v>220</v>
      </c>
      <c r="R12" s="108"/>
      <c r="S12" s="78" t="s">
        <v>91</v>
      </c>
      <c r="T12" s="79"/>
      <c r="U12" s="80" t="s">
        <v>119</v>
      </c>
      <c r="V12" s="79"/>
      <c r="W12" s="77">
        <v>2</v>
      </c>
      <c r="X12" s="81" t="str">
        <f>VLOOKUP(W12,$BK$335:$BL$360,2,FALSE)</f>
        <v>BAJO</v>
      </c>
      <c r="Y12" s="83" t="s">
        <v>171</v>
      </c>
      <c r="Z12" s="97" t="s">
        <v>163</v>
      </c>
      <c r="AA12" s="83" t="s">
        <v>193</v>
      </c>
      <c r="AB12" s="82" t="s">
        <v>215</v>
      </c>
      <c r="AC12" s="82" t="s">
        <v>216</v>
      </c>
      <c r="AD12" s="82" t="s">
        <v>221</v>
      </c>
      <c r="AE12" s="82" t="s">
        <v>59</v>
      </c>
      <c r="AG12" s="35"/>
      <c r="AH12" s="35"/>
      <c r="AM12" s="36"/>
      <c r="HE12" s="1"/>
    </row>
    <row r="13" spans="1:213" ht="173.25" customHeight="1">
      <c r="B13" s="102">
        <v>4</v>
      </c>
      <c r="C13" s="103" t="s">
        <v>126</v>
      </c>
      <c r="D13" s="59" t="s">
        <v>101</v>
      </c>
      <c r="E13" s="59" t="s">
        <v>131</v>
      </c>
      <c r="F13" s="59" t="s">
        <v>152</v>
      </c>
      <c r="G13" s="104" t="s">
        <v>218</v>
      </c>
      <c r="H13" s="105" t="s">
        <v>230</v>
      </c>
      <c r="I13" s="98" t="s">
        <v>219</v>
      </c>
      <c r="J13" s="78" t="s">
        <v>91</v>
      </c>
      <c r="K13" s="106"/>
      <c r="L13" s="80" t="s">
        <v>119</v>
      </c>
      <c r="M13" s="107"/>
      <c r="N13" s="77">
        <v>1</v>
      </c>
      <c r="O13" s="81" t="str">
        <f>VLOOKUP(N13,$BK$335:$BL$360,2,FALSE)</f>
        <v>BAJO</v>
      </c>
      <c r="P13" s="99" t="s">
        <v>213</v>
      </c>
      <c r="Q13" s="100" t="s">
        <v>220</v>
      </c>
      <c r="R13" s="108"/>
      <c r="S13" s="78" t="s">
        <v>91</v>
      </c>
      <c r="T13" s="79"/>
      <c r="U13" s="80" t="s">
        <v>119</v>
      </c>
      <c r="V13" s="79"/>
      <c r="W13" s="77">
        <v>2</v>
      </c>
      <c r="X13" s="81" t="str">
        <f>VLOOKUP(W13,$BK$335:$BL$360,2,FALSE)</f>
        <v>BAJO</v>
      </c>
      <c r="Y13" s="83" t="s">
        <v>171</v>
      </c>
      <c r="Z13" s="97" t="s">
        <v>163</v>
      </c>
      <c r="AA13" s="83" t="s">
        <v>193</v>
      </c>
      <c r="AB13" s="82" t="s">
        <v>215</v>
      </c>
      <c r="AC13" s="82" t="s">
        <v>216</v>
      </c>
      <c r="AD13" s="82" t="s">
        <v>221</v>
      </c>
      <c r="AE13" s="82" t="s">
        <v>59</v>
      </c>
      <c r="AG13" s="35"/>
      <c r="AH13" s="35"/>
      <c r="AM13" s="36"/>
      <c r="HE13" s="1"/>
    </row>
    <row r="14" spans="1:213" ht="15" customHeight="1">
      <c r="B14" s="166"/>
      <c r="C14" s="166"/>
      <c r="D14" s="166"/>
      <c r="E14" s="166"/>
      <c r="F14" s="166"/>
      <c r="G14" s="166"/>
      <c r="H14" s="166"/>
      <c r="I14" s="166"/>
      <c r="J14" s="166"/>
      <c r="K14" s="166"/>
      <c r="L14" s="166"/>
      <c r="M14" s="166"/>
      <c r="N14" s="166"/>
      <c r="O14" s="166"/>
      <c r="P14" s="49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2"/>
      <c r="AC14" s="12"/>
      <c r="AD14" s="12"/>
      <c r="AE14" s="12"/>
      <c r="AG14" s="35"/>
      <c r="AH14" s="35"/>
      <c r="AM14" s="36" t="s">
        <v>159</v>
      </c>
      <c r="HE14" s="1"/>
    </row>
    <row r="15" spans="1:213" ht="12.75" customHeight="1">
      <c r="A15" s="21"/>
      <c r="B15" s="167" t="s">
        <v>1</v>
      </c>
      <c r="C15" s="167"/>
      <c r="D15" s="167"/>
      <c r="E15" s="167"/>
      <c r="F15" s="167"/>
      <c r="G15" s="96" t="s">
        <v>190</v>
      </c>
      <c r="H15" s="167" t="s">
        <v>122</v>
      </c>
      <c r="I15" s="167"/>
      <c r="J15" s="147"/>
      <c r="K15" s="147"/>
      <c r="L15" s="147"/>
      <c r="M15" s="15"/>
      <c r="N15" s="15"/>
      <c r="O15" s="13"/>
      <c r="P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2"/>
      <c r="AC15" s="12"/>
      <c r="AD15" s="12"/>
      <c r="AE15" s="12"/>
      <c r="AG15" s="35"/>
      <c r="AH15" s="35"/>
      <c r="AM15" s="36" t="s">
        <v>160</v>
      </c>
      <c r="HE15" s="1"/>
    </row>
    <row r="16" spans="1:213" ht="27.75" customHeight="1">
      <c r="A16" s="21"/>
      <c r="B16" s="115" t="s">
        <v>222</v>
      </c>
      <c r="C16" s="131"/>
      <c r="D16" s="131"/>
      <c r="E16" s="131"/>
      <c r="F16" s="116"/>
      <c r="G16" s="95" t="s">
        <v>224</v>
      </c>
      <c r="H16" s="115" t="s">
        <v>227</v>
      </c>
      <c r="I16" s="116"/>
      <c r="J16" s="147"/>
      <c r="K16" s="147"/>
      <c r="L16" s="147"/>
      <c r="N16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2"/>
      <c r="AC16" s="12"/>
      <c r="AD16" s="12"/>
      <c r="AE16" s="12"/>
      <c r="AG16" s="35"/>
      <c r="AH16" s="35"/>
      <c r="AM16" s="36"/>
      <c r="HE16" s="1"/>
    </row>
    <row r="17" spans="1:213" ht="29.25" customHeight="1">
      <c r="A17" s="21"/>
      <c r="B17" s="130" t="s">
        <v>223</v>
      </c>
      <c r="C17" s="130"/>
      <c r="D17" s="130"/>
      <c r="E17" s="130"/>
      <c r="F17" s="130"/>
      <c r="G17" s="94" t="s">
        <v>225</v>
      </c>
      <c r="H17" s="115" t="s">
        <v>226</v>
      </c>
      <c r="I17" s="116"/>
      <c r="J17" s="147"/>
      <c r="K17" s="147"/>
      <c r="L17" s="147"/>
      <c r="AG17" s="35"/>
      <c r="AH17" s="35"/>
      <c r="AM17" s="36"/>
      <c r="HE17" s="1"/>
    </row>
    <row r="18" spans="1:213" ht="21" customHeight="1">
      <c r="B18" s="4"/>
      <c r="C18" s="4"/>
      <c r="D18" s="4"/>
      <c r="E18" s="4"/>
      <c r="F18" s="4"/>
      <c r="G18" s="4"/>
      <c r="H18" s="4"/>
      <c r="I18" s="4"/>
      <c r="AI18" s="36" t="s">
        <v>187</v>
      </c>
      <c r="AJ18" s="36" t="s">
        <v>100</v>
      </c>
      <c r="AM18" s="36"/>
      <c r="HE18" s="1"/>
    </row>
    <row r="19" spans="1:213" ht="15" hidden="1" customHeight="1">
      <c r="B19" s="154" t="s">
        <v>182</v>
      </c>
      <c r="C19" s="154"/>
      <c r="D19" s="154"/>
      <c r="E19" s="154"/>
      <c r="F19" s="154"/>
      <c r="G19" s="154"/>
      <c r="H19" s="154"/>
      <c r="I19" s="154"/>
      <c r="AM19" s="36"/>
      <c r="HE19" s="1"/>
    </row>
    <row r="20" spans="1:213" ht="15" hidden="1" customHeight="1">
      <c r="B20" s="93" t="s">
        <v>186</v>
      </c>
      <c r="C20" s="158" t="s">
        <v>123</v>
      </c>
      <c r="D20" s="159"/>
      <c r="E20" s="159"/>
      <c r="F20" s="159"/>
      <c r="G20" s="159"/>
      <c r="H20" s="159"/>
      <c r="I20" s="160"/>
      <c r="AI20" s="36" t="s">
        <v>192</v>
      </c>
      <c r="AJ20" s="36" t="s">
        <v>188</v>
      </c>
      <c r="AM20" s="36"/>
      <c r="HE20" s="1"/>
    </row>
    <row r="21" spans="1:213" ht="17.25" hidden="1" customHeight="1">
      <c r="B21" s="92">
        <v>1</v>
      </c>
      <c r="C21" s="155" t="s">
        <v>208</v>
      </c>
      <c r="D21" s="156"/>
      <c r="E21" s="156"/>
      <c r="F21" s="156"/>
      <c r="G21" s="156"/>
      <c r="H21" s="156"/>
      <c r="I21" s="157"/>
      <c r="AM21" s="36"/>
      <c r="HE21" s="1"/>
    </row>
    <row r="22" spans="1:213" ht="15" hidden="1" customHeight="1">
      <c r="B22" s="101">
        <v>2</v>
      </c>
      <c r="C22" s="155"/>
      <c r="D22" s="156"/>
      <c r="E22" s="156"/>
      <c r="F22" s="156"/>
      <c r="G22" s="156"/>
      <c r="H22" s="156"/>
      <c r="I22" s="157"/>
      <c r="AM22" s="36"/>
      <c r="HE22" s="1"/>
    </row>
    <row r="23" spans="1:213" ht="15" hidden="1" customHeight="1">
      <c r="B23" s="62"/>
      <c r="C23" s="162"/>
      <c r="D23" s="163"/>
      <c r="E23" s="163"/>
      <c r="F23" s="163"/>
      <c r="G23" s="163"/>
      <c r="H23" s="163"/>
      <c r="I23" s="164"/>
      <c r="AM23" s="36"/>
      <c r="HE23" s="1"/>
    </row>
    <row r="24" spans="1:213" ht="15" hidden="1" customHeight="1">
      <c r="B24" s="76"/>
      <c r="C24" s="76"/>
      <c r="D24" s="76"/>
      <c r="E24" s="76"/>
      <c r="F24" s="76"/>
      <c r="G24" s="76"/>
      <c r="H24" s="76"/>
      <c r="I24" s="76"/>
      <c r="AM24" s="36"/>
      <c r="HE24" s="1"/>
    </row>
    <row r="25" spans="1:213" ht="15" customHeight="1">
      <c r="B25" s="4"/>
      <c r="C25" s="4"/>
      <c r="D25" s="4"/>
      <c r="E25" s="4"/>
      <c r="F25" s="4"/>
      <c r="G25" s="4"/>
      <c r="H25" s="4"/>
      <c r="I25" s="4"/>
      <c r="AM25" s="36"/>
      <c r="HE25" s="1"/>
    </row>
    <row r="26" spans="1:213" ht="15" customHeight="1">
      <c r="B26" s="4"/>
      <c r="C26" s="4"/>
      <c r="D26" s="4"/>
      <c r="E26" s="4"/>
      <c r="F26" s="4"/>
      <c r="G26" s="4"/>
      <c r="H26" s="4"/>
      <c r="I26" s="4"/>
      <c r="AM26" s="36"/>
      <c r="HE26" s="1"/>
    </row>
    <row r="27" spans="1:213" ht="15" customHeight="1">
      <c r="B27" s="4"/>
      <c r="C27" s="4"/>
      <c r="D27" s="4"/>
      <c r="E27" s="4"/>
      <c r="F27" s="4"/>
      <c r="G27" s="4"/>
      <c r="H27" s="4"/>
      <c r="I27" s="4"/>
      <c r="AM27" s="36"/>
      <c r="HE27" s="1"/>
    </row>
    <row r="28" spans="1:213">
      <c r="B28" s="4"/>
      <c r="C28" s="4"/>
      <c r="D28" s="4"/>
      <c r="E28" s="4"/>
      <c r="F28" s="4"/>
      <c r="G28" s="4"/>
      <c r="H28" s="4"/>
      <c r="I28" s="4"/>
    </row>
    <row r="29" spans="1:213">
      <c r="B29" s="4"/>
      <c r="C29" s="4"/>
      <c r="D29" s="4"/>
      <c r="E29" s="4"/>
      <c r="F29" s="4"/>
      <c r="G29" s="4"/>
      <c r="H29" s="4"/>
      <c r="I29" s="4"/>
    </row>
    <row r="30" spans="1:213">
      <c r="B30" s="4"/>
      <c r="C30" s="4"/>
      <c r="D30" s="4"/>
      <c r="E30" s="4"/>
      <c r="F30" s="4"/>
      <c r="G30" s="4"/>
      <c r="H30" s="4"/>
      <c r="I30" s="4"/>
    </row>
    <row r="31" spans="1:213">
      <c r="B31" s="4"/>
      <c r="C31" s="4"/>
      <c r="D31" s="4"/>
      <c r="E31" s="4"/>
      <c r="F31" s="4"/>
      <c r="G31" s="4"/>
      <c r="H31" s="4"/>
      <c r="I31" s="4"/>
    </row>
    <row r="32" spans="1:213">
      <c r="B32" s="4"/>
      <c r="C32" s="4"/>
      <c r="D32" s="4"/>
      <c r="E32" s="4"/>
      <c r="F32" s="4"/>
      <c r="G32" s="4"/>
      <c r="H32" s="4"/>
      <c r="I32" s="4"/>
    </row>
    <row r="33" spans="2:9">
      <c r="B33" s="4"/>
      <c r="C33" s="4"/>
      <c r="D33" s="4"/>
      <c r="E33" s="4"/>
      <c r="F33" s="4"/>
      <c r="G33" s="4"/>
      <c r="H33" s="4"/>
      <c r="I33" s="4"/>
    </row>
    <row r="34" spans="2:9">
      <c r="B34" s="4"/>
      <c r="C34" s="4"/>
      <c r="D34" s="4"/>
      <c r="E34" s="4"/>
      <c r="F34" s="4"/>
      <c r="G34" s="4"/>
      <c r="H34" s="4"/>
      <c r="I34" s="4"/>
    </row>
    <row r="35" spans="2:9">
      <c r="B35" s="4"/>
      <c r="C35" s="4"/>
      <c r="D35" s="4"/>
      <c r="E35" s="4"/>
      <c r="F35" s="4"/>
      <c r="G35" s="4"/>
      <c r="H35" s="4"/>
      <c r="I35" s="4"/>
    </row>
    <row r="36" spans="2:9">
      <c r="B36" s="4"/>
      <c r="C36" s="4"/>
      <c r="D36" s="4"/>
      <c r="E36" s="4"/>
      <c r="F36" s="4"/>
      <c r="G36" s="4"/>
      <c r="H36" s="4"/>
      <c r="I36" s="4"/>
    </row>
    <row r="37" spans="2:9">
      <c r="B37" s="4"/>
      <c r="C37" s="4"/>
      <c r="D37" s="4"/>
      <c r="E37" s="4"/>
      <c r="F37" s="4"/>
      <c r="G37" s="4"/>
      <c r="H37" s="4"/>
      <c r="I37" s="4"/>
    </row>
    <row r="38" spans="2:9">
      <c r="B38" s="4"/>
      <c r="C38" s="4"/>
      <c r="D38" s="4"/>
      <c r="E38" s="4"/>
      <c r="F38" s="4"/>
      <c r="G38" s="4"/>
      <c r="H38" s="4"/>
      <c r="I38" s="4"/>
    </row>
    <row r="39" spans="2:9">
      <c r="B39" s="4"/>
      <c r="C39" s="4"/>
      <c r="D39" s="4"/>
      <c r="E39" s="4"/>
      <c r="F39" s="4"/>
      <c r="G39" s="4"/>
      <c r="H39" s="4"/>
      <c r="I39" s="4"/>
    </row>
    <row r="40" spans="2:9">
      <c r="B40" s="4"/>
      <c r="C40" s="4"/>
      <c r="D40" s="4"/>
      <c r="E40" s="4"/>
      <c r="F40" s="4"/>
      <c r="G40" s="4"/>
      <c r="H40" s="4"/>
      <c r="I40" s="4"/>
    </row>
    <row r="41" spans="2:9">
      <c r="B41" s="4"/>
      <c r="C41" s="4"/>
      <c r="D41" s="4"/>
      <c r="E41" s="4"/>
      <c r="F41" s="4"/>
      <c r="G41" s="4"/>
      <c r="H41" s="4"/>
      <c r="I41" s="4"/>
    </row>
    <row r="42" spans="2:9">
      <c r="B42" s="4"/>
      <c r="C42" s="4"/>
      <c r="D42" s="4"/>
      <c r="E42" s="4"/>
      <c r="F42" s="4"/>
      <c r="G42" s="4"/>
      <c r="H42" s="4"/>
      <c r="I42" s="4"/>
    </row>
    <row r="43" spans="2:9">
      <c r="B43" s="4"/>
      <c r="C43" s="4"/>
      <c r="D43" s="4"/>
      <c r="E43" s="4"/>
      <c r="F43" s="4"/>
      <c r="G43" s="4"/>
      <c r="H43" s="4"/>
      <c r="I43" s="4"/>
    </row>
    <row r="44" spans="2:9">
      <c r="B44" s="4"/>
      <c r="C44" s="4"/>
      <c r="D44" s="4"/>
      <c r="E44" s="4"/>
      <c r="F44" s="4"/>
      <c r="G44" s="4"/>
      <c r="H44" s="4"/>
      <c r="I44" s="4"/>
    </row>
    <row r="45" spans="2:9">
      <c r="B45" s="4"/>
      <c r="C45" s="4"/>
      <c r="D45" s="4"/>
      <c r="E45" s="4"/>
      <c r="F45" s="4"/>
      <c r="G45" s="4"/>
      <c r="H45" s="4"/>
      <c r="I45" s="4"/>
    </row>
    <row r="46" spans="2:9">
      <c r="B46" s="4"/>
      <c r="C46" s="4"/>
      <c r="D46" s="4"/>
      <c r="E46" s="4"/>
      <c r="F46" s="4"/>
      <c r="G46" s="4"/>
      <c r="H46" s="4"/>
      <c r="I46" s="4"/>
    </row>
    <row r="47" spans="2:9">
      <c r="B47" s="4"/>
      <c r="C47" s="4"/>
      <c r="D47" s="4"/>
      <c r="E47" s="4"/>
      <c r="F47" s="4"/>
      <c r="G47" s="4"/>
      <c r="H47" s="4"/>
      <c r="I47" s="4"/>
    </row>
    <row r="48" spans="2:9">
      <c r="B48" s="4"/>
      <c r="C48" s="4"/>
      <c r="D48" s="4"/>
      <c r="E48" s="4"/>
      <c r="F48" s="4"/>
      <c r="G48" s="4"/>
      <c r="H48" s="4"/>
      <c r="I48" s="4"/>
    </row>
    <row r="49" spans="2:9">
      <c r="B49" s="4"/>
      <c r="C49" s="4"/>
      <c r="D49" s="4"/>
      <c r="E49" s="4"/>
      <c r="F49" s="4"/>
      <c r="G49" s="4"/>
      <c r="H49" s="4"/>
      <c r="I49" s="4"/>
    </row>
    <row r="50" spans="2:9">
      <c r="B50" s="4"/>
      <c r="C50" s="4"/>
      <c r="D50" s="4"/>
      <c r="E50" s="4"/>
      <c r="F50" s="4"/>
      <c r="G50" s="4"/>
      <c r="H50" s="4"/>
      <c r="I50" s="4"/>
    </row>
    <row r="51" spans="2:9">
      <c r="B51" s="4"/>
      <c r="C51" s="4"/>
      <c r="D51" s="4"/>
      <c r="E51" s="4"/>
      <c r="F51" s="4"/>
      <c r="G51" s="4"/>
      <c r="H51" s="4"/>
      <c r="I51" s="4"/>
    </row>
    <row r="52" spans="2:9">
      <c r="B52" s="4"/>
      <c r="C52" s="4"/>
      <c r="D52" s="4"/>
      <c r="E52" s="4"/>
      <c r="F52" s="4"/>
      <c r="G52" s="4"/>
      <c r="H52" s="4"/>
      <c r="I52" s="4"/>
    </row>
    <row r="53" spans="2:9">
      <c r="B53" s="4"/>
      <c r="C53" s="4"/>
      <c r="D53" s="4"/>
      <c r="E53" s="4"/>
      <c r="F53" s="4"/>
      <c r="G53" s="4"/>
      <c r="H53" s="4"/>
      <c r="I53" s="4"/>
    </row>
    <row r="54" spans="2:9">
      <c r="B54" s="4"/>
      <c r="C54" s="4"/>
      <c r="D54" s="4"/>
      <c r="E54" s="4"/>
      <c r="F54" s="4"/>
      <c r="G54" s="4"/>
      <c r="H54" s="4"/>
      <c r="I54" s="4"/>
    </row>
    <row r="55" spans="2:9">
      <c r="B55" s="4"/>
      <c r="C55" s="4"/>
      <c r="D55" s="4"/>
      <c r="E55" s="4"/>
      <c r="F55" s="4"/>
      <c r="G55" s="4"/>
      <c r="H55" s="4"/>
      <c r="I55" s="4"/>
    </row>
    <row r="56" spans="2:9">
      <c r="B56" s="4"/>
      <c r="C56" s="4"/>
      <c r="D56" s="4"/>
      <c r="E56" s="4"/>
      <c r="F56" s="4"/>
      <c r="G56" s="4"/>
      <c r="H56" s="4"/>
      <c r="I56" s="4"/>
    </row>
    <row r="57" spans="2:9">
      <c r="B57" s="4"/>
      <c r="C57" s="4"/>
      <c r="D57" s="4"/>
      <c r="E57" s="4"/>
      <c r="F57" s="4"/>
      <c r="G57" s="4"/>
      <c r="H57" s="4"/>
      <c r="I57" s="4"/>
    </row>
    <row r="58" spans="2:9">
      <c r="B58" s="4"/>
      <c r="C58" s="4"/>
      <c r="D58" s="4"/>
      <c r="E58" s="4"/>
      <c r="F58" s="4"/>
      <c r="G58" s="4"/>
      <c r="H58" s="4"/>
      <c r="I58" s="4"/>
    </row>
    <row r="59" spans="2:9">
      <c r="B59" s="4"/>
      <c r="C59" s="4"/>
      <c r="D59" s="4"/>
      <c r="E59" s="4"/>
      <c r="F59" s="4"/>
      <c r="G59" s="4"/>
      <c r="H59" s="4"/>
      <c r="I59" s="4"/>
    </row>
    <row r="60" spans="2:9">
      <c r="B60" s="4"/>
      <c r="C60" s="4"/>
      <c r="D60" s="4"/>
      <c r="E60" s="4"/>
      <c r="F60" s="4"/>
      <c r="G60" s="4"/>
      <c r="H60" s="4"/>
      <c r="I60" s="4"/>
    </row>
    <row r="61" spans="2:9">
      <c r="B61" s="4"/>
      <c r="C61" s="4"/>
      <c r="D61" s="4"/>
      <c r="E61" s="4"/>
      <c r="F61" s="4"/>
      <c r="G61" s="4"/>
      <c r="H61" s="4"/>
      <c r="I61" s="4"/>
    </row>
    <row r="62" spans="2:9">
      <c r="B62" s="4"/>
      <c r="C62" s="4"/>
      <c r="D62" s="4"/>
      <c r="E62" s="4"/>
      <c r="F62" s="4"/>
      <c r="G62" s="4"/>
      <c r="H62" s="4"/>
      <c r="I62" s="4"/>
    </row>
    <row r="63" spans="2:9">
      <c r="B63" s="4"/>
      <c r="C63" s="4"/>
      <c r="D63" s="4"/>
      <c r="E63" s="4"/>
      <c r="F63" s="4"/>
      <c r="G63" s="4"/>
      <c r="H63" s="4"/>
      <c r="I63" s="4"/>
    </row>
    <row r="64" spans="2:9">
      <c r="B64" s="4"/>
      <c r="C64" s="4"/>
      <c r="D64" s="4"/>
      <c r="E64" s="4"/>
      <c r="F64" s="4"/>
      <c r="G64" s="4"/>
      <c r="H64" s="4"/>
      <c r="I64" s="4"/>
    </row>
    <row r="65" spans="2:9">
      <c r="B65" s="4"/>
      <c r="C65" s="4"/>
      <c r="D65" s="4"/>
      <c r="E65" s="4"/>
      <c r="F65" s="4"/>
      <c r="G65" s="4"/>
      <c r="H65" s="4"/>
      <c r="I65" s="4"/>
    </row>
    <row r="66" spans="2:9">
      <c r="B66" s="4"/>
      <c r="C66" s="4"/>
      <c r="D66" s="4"/>
      <c r="E66" s="4"/>
      <c r="F66" s="4"/>
      <c r="G66" s="4"/>
      <c r="H66" s="4"/>
      <c r="I66" s="4"/>
    </row>
    <row r="67" spans="2:9">
      <c r="B67" s="4"/>
      <c r="C67" s="4"/>
      <c r="D67" s="4"/>
      <c r="E67" s="4"/>
      <c r="F67" s="4"/>
      <c r="G67" s="4"/>
      <c r="H67" s="4"/>
      <c r="I67" s="4"/>
    </row>
    <row r="68" spans="2:9">
      <c r="B68" s="4"/>
      <c r="C68" s="4"/>
      <c r="D68" s="4"/>
      <c r="E68" s="4"/>
      <c r="F68" s="4"/>
      <c r="G68" s="4"/>
      <c r="H68" s="4"/>
      <c r="I68" s="4"/>
    </row>
    <row r="69" spans="2:9">
      <c r="B69" s="4"/>
      <c r="C69" s="4"/>
      <c r="D69" s="4"/>
      <c r="E69" s="4"/>
      <c r="F69" s="4"/>
      <c r="G69" s="4"/>
      <c r="H69" s="4"/>
      <c r="I69" s="4"/>
    </row>
    <row r="70" spans="2:9">
      <c r="B70" s="4"/>
      <c r="C70" s="4"/>
      <c r="D70" s="4"/>
      <c r="E70" s="4"/>
      <c r="F70" s="4"/>
      <c r="G70" s="4"/>
      <c r="H70" s="4"/>
      <c r="I70" s="4"/>
    </row>
    <row r="71" spans="2:9">
      <c r="B71" s="4"/>
      <c r="C71" s="4"/>
      <c r="D71" s="4"/>
      <c r="E71" s="4"/>
      <c r="F71" s="4"/>
      <c r="G71" s="4"/>
      <c r="H71" s="4"/>
      <c r="I71" s="4"/>
    </row>
    <row r="72" spans="2:9">
      <c r="B72" s="4"/>
      <c r="C72" s="4"/>
      <c r="D72" s="4"/>
      <c r="E72" s="4"/>
      <c r="F72" s="4"/>
      <c r="G72" s="4"/>
      <c r="H72" s="4"/>
      <c r="I72" s="4"/>
    </row>
    <row r="73" spans="2:9">
      <c r="B73" s="4"/>
      <c r="C73" s="4"/>
      <c r="D73" s="4"/>
      <c r="E73" s="4"/>
      <c r="F73" s="4"/>
      <c r="G73" s="4"/>
      <c r="H73" s="4"/>
      <c r="I73" s="4"/>
    </row>
    <row r="74" spans="2:9">
      <c r="B74" s="4"/>
      <c r="C74" s="4"/>
      <c r="D74" s="4"/>
      <c r="E74" s="4"/>
      <c r="F74" s="4"/>
      <c r="G74" s="4"/>
      <c r="H74" s="4"/>
      <c r="I74" s="4"/>
    </row>
    <row r="75" spans="2:9">
      <c r="B75" s="4"/>
      <c r="C75" s="4"/>
      <c r="D75" s="4"/>
      <c r="E75" s="4"/>
      <c r="F75" s="4"/>
      <c r="G75" s="4"/>
      <c r="H75" s="4"/>
      <c r="I75" s="4"/>
    </row>
    <row r="76" spans="2:9">
      <c r="B76" s="4"/>
      <c r="C76" s="4"/>
      <c r="D76" s="4"/>
      <c r="E76" s="4"/>
      <c r="F76" s="4"/>
      <c r="G76" s="4"/>
      <c r="H76" s="4"/>
      <c r="I76" s="4"/>
    </row>
    <row r="77" spans="2:9">
      <c r="B77" s="4"/>
      <c r="C77" s="4"/>
      <c r="D77" s="4"/>
      <c r="E77" s="4"/>
      <c r="F77" s="4"/>
      <c r="G77" s="4"/>
      <c r="H77" s="4"/>
      <c r="I77" s="4"/>
    </row>
    <row r="78" spans="2:9">
      <c r="B78" s="4"/>
      <c r="C78" s="4"/>
      <c r="D78" s="4"/>
      <c r="E78" s="4"/>
      <c r="F78" s="4"/>
      <c r="G78" s="4"/>
      <c r="H78" s="4"/>
      <c r="I78" s="4"/>
    </row>
    <row r="79" spans="2:9">
      <c r="B79" s="4"/>
      <c r="C79" s="4"/>
      <c r="D79" s="4"/>
      <c r="E79" s="4"/>
      <c r="F79" s="4"/>
      <c r="G79" s="4"/>
      <c r="H79" s="4"/>
      <c r="I79" s="4"/>
    </row>
    <row r="80" spans="2:9">
      <c r="B80" s="4"/>
      <c r="C80" s="4"/>
      <c r="D80" s="4"/>
      <c r="E80" s="4"/>
      <c r="F80" s="4"/>
      <c r="G80" s="4"/>
      <c r="H80" s="4"/>
      <c r="I80" s="4"/>
    </row>
    <row r="81" spans="2:9">
      <c r="B81" s="4"/>
      <c r="C81" s="4"/>
      <c r="D81" s="4"/>
      <c r="E81" s="4"/>
      <c r="F81" s="4"/>
      <c r="G81" s="4"/>
      <c r="H81" s="4"/>
      <c r="I81" s="4"/>
    </row>
    <row r="82" spans="2:9">
      <c r="B82" s="4"/>
      <c r="C82" s="4"/>
      <c r="D82" s="4"/>
      <c r="E82" s="4"/>
      <c r="F82" s="4"/>
      <c r="G82" s="4"/>
      <c r="H82" s="4"/>
      <c r="I82" s="4"/>
    </row>
    <row r="83" spans="2:9">
      <c r="B83" s="4"/>
      <c r="C83" s="4"/>
      <c r="D83" s="4"/>
      <c r="E83" s="4"/>
      <c r="F83" s="4"/>
      <c r="G83" s="4"/>
      <c r="H83" s="4"/>
      <c r="I83" s="4"/>
    </row>
    <row r="84" spans="2:9">
      <c r="B84" s="4"/>
      <c r="C84" s="4"/>
      <c r="D84" s="4"/>
      <c r="E84" s="4"/>
      <c r="F84" s="4"/>
      <c r="G84" s="4"/>
      <c r="H84" s="4"/>
      <c r="I84" s="4"/>
    </row>
    <row r="85" spans="2:9">
      <c r="B85" s="4"/>
      <c r="C85" s="4"/>
      <c r="D85" s="4"/>
      <c r="E85" s="4"/>
      <c r="F85" s="4"/>
      <c r="G85" s="4"/>
      <c r="H85" s="4"/>
      <c r="I85" s="4"/>
    </row>
    <row r="86" spans="2:9">
      <c r="B86" s="4"/>
      <c r="C86" s="4"/>
      <c r="D86" s="4"/>
      <c r="E86" s="4"/>
      <c r="F86" s="4"/>
      <c r="G86" s="4"/>
      <c r="H86" s="4"/>
      <c r="I86" s="4"/>
    </row>
    <row r="87" spans="2:9">
      <c r="B87" s="4"/>
      <c r="C87" s="4"/>
      <c r="D87" s="4"/>
      <c r="E87" s="4"/>
      <c r="F87" s="4"/>
      <c r="G87" s="4"/>
      <c r="H87" s="4"/>
      <c r="I87" s="4"/>
    </row>
    <row r="88" spans="2:9">
      <c r="B88" s="4"/>
      <c r="C88" s="4"/>
      <c r="D88" s="4"/>
      <c r="E88" s="4"/>
      <c r="F88" s="4"/>
      <c r="G88" s="4"/>
      <c r="H88" s="4"/>
      <c r="I88" s="4"/>
    </row>
    <row r="89" spans="2:9">
      <c r="B89" s="4"/>
      <c r="C89" s="4"/>
      <c r="D89" s="4"/>
      <c r="E89" s="4"/>
      <c r="F89" s="4"/>
      <c r="G89" s="4"/>
      <c r="H89" s="4"/>
      <c r="I89" s="4"/>
    </row>
    <row r="90" spans="2:9">
      <c r="B90" s="4"/>
      <c r="C90" s="4"/>
      <c r="D90" s="4"/>
      <c r="E90" s="4"/>
      <c r="F90" s="4"/>
      <c r="G90" s="4"/>
      <c r="H90" s="4"/>
      <c r="I90" s="4"/>
    </row>
    <row r="91" spans="2:9">
      <c r="B91" s="4"/>
      <c r="C91" s="4"/>
      <c r="D91" s="4"/>
      <c r="E91" s="4"/>
      <c r="F91" s="4"/>
      <c r="G91" s="4"/>
      <c r="H91" s="4"/>
      <c r="I91" s="4"/>
    </row>
    <row r="92" spans="2:9">
      <c r="B92" s="4"/>
      <c r="C92" s="4"/>
      <c r="D92" s="4"/>
      <c r="E92" s="4"/>
      <c r="F92" s="4"/>
      <c r="G92" s="4"/>
      <c r="H92" s="4"/>
      <c r="I92" s="4"/>
    </row>
    <row r="93" spans="2:9">
      <c r="B93" s="4"/>
      <c r="C93" s="4"/>
      <c r="D93" s="4"/>
      <c r="E93" s="4"/>
      <c r="F93" s="4"/>
      <c r="G93" s="4"/>
      <c r="H93" s="4"/>
      <c r="I93" s="4"/>
    </row>
    <row r="94" spans="2:9">
      <c r="B94" s="4"/>
      <c r="C94" s="4"/>
      <c r="D94" s="4"/>
      <c r="E94" s="4"/>
      <c r="F94" s="4"/>
      <c r="G94" s="4"/>
      <c r="H94" s="4"/>
      <c r="I94" s="4"/>
    </row>
    <row r="95" spans="2:9">
      <c r="B95" s="4"/>
      <c r="C95" s="4"/>
      <c r="D95" s="4"/>
      <c r="E95" s="4"/>
      <c r="F95" s="4"/>
      <c r="G95" s="4"/>
      <c r="H95" s="4"/>
      <c r="I95" s="4"/>
    </row>
    <row r="96" spans="2:9">
      <c r="B96" s="4"/>
      <c r="C96" s="4"/>
      <c r="D96" s="4"/>
      <c r="E96" s="4"/>
      <c r="F96" s="4"/>
      <c r="G96" s="4"/>
      <c r="H96" s="4"/>
      <c r="I96" s="4"/>
    </row>
    <row r="97" spans="2:9">
      <c r="B97" s="4"/>
      <c r="C97" s="4"/>
      <c r="D97" s="4"/>
      <c r="E97" s="4"/>
      <c r="F97" s="4"/>
      <c r="G97" s="4"/>
      <c r="H97" s="4"/>
      <c r="I97" s="4"/>
    </row>
    <row r="98" spans="2:9">
      <c r="B98" s="4"/>
      <c r="C98" s="4"/>
      <c r="D98" s="4"/>
      <c r="E98" s="4"/>
      <c r="F98" s="4"/>
      <c r="G98" s="4"/>
      <c r="H98" s="4"/>
      <c r="I98" s="4"/>
    </row>
    <row r="99" spans="2:9">
      <c r="B99" s="4"/>
      <c r="C99" s="4"/>
      <c r="D99" s="4"/>
      <c r="E99" s="4"/>
      <c r="F99" s="4"/>
      <c r="G99" s="4"/>
      <c r="H99" s="4"/>
      <c r="I99" s="4"/>
    </row>
    <row r="100" spans="2:9">
      <c r="B100" s="4"/>
      <c r="C100" s="4"/>
      <c r="D100" s="4"/>
      <c r="E100" s="4"/>
      <c r="F100" s="4"/>
      <c r="G100" s="4"/>
      <c r="H100" s="4"/>
      <c r="I100" s="4"/>
    </row>
    <row r="101" spans="2:9">
      <c r="B101" s="4"/>
      <c r="C101" s="4"/>
      <c r="D101" s="4"/>
      <c r="E101" s="4"/>
      <c r="F101" s="4"/>
      <c r="G101" s="4"/>
      <c r="H101" s="4"/>
      <c r="I101" s="4"/>
    </row>
    <row r="102" spans="2:9">
      <c r="B102" s="4"/>
      <c r="C102" s="4"/>
      <c r="D102" s="4"/>
      <c r="E102" s="4"/>
      <c r="F102" s="4"/>
      <c r="G102" s="4"/>
      <c r="H102" s="4"/>
      <c r="I102" s="4"/>
    </row>
    <row r="103" spans="2:9">
      <c r="B103" s="4"/>
      <c r="C103" s="4"/>
      <c r="D103" s="4"/>
      <c r="E103" s="4"/>
      <c r="F103" s="4"/>
      <c r="G103" s="4"/>
      <c r="H103" s="4"/>
      <c r="I103" s="4"/>
    </row>
    <row r="104" spans="2:9">
      <c r="B104" s="4"/>
      <c r="C104" s="4"/>
      <c r="D104" s="4"/>
      <c r="E104" s="4"/>
      <c r="F104" s="4"/>
      <c r="G104" s="4"/>
      <c r="H104" s="4"/>
      <c r="I104" s="4"/>
    </row>
    <row r="105" spans="2:9">
      <c r="B105" s="4"/>
      <c r="C105" s="4"/>
      <c r="D105" s="4"/>
      <c r="E105" s="4"/>
      <c r="F105" s="4"/>
      <c r="G105" s="4"/>
      <c r="H105" s="4"/>
      <c r="I105" s="4"/>
    </row>
    <row r="106" spans="2:9">
      <c r="B106" s="4"/>
      <c r="C106" s="4"/>
      <c r="D106" s="4"/>
      <c r="E106" s="4"/>
      <c r="F106" s="4"/>
      <c r="G106" s="4"/>
      <c r="H106" s="4"/>
      <c r="I106" s="4"/>
    </row>
    <row r="107" spans="2:9">
      <c r="B107" s="4"/>
      <c r="C107" s="4"/>
      <c r="D107" s="4"/>
      <c r="E107" s="4"/>
      <c r="F107" s="4"/>
      <c r="G107" s="4"/>
      <c r="H107" s="4"/>
      <c r="I107" s="4"/>
    </row>
    <row r="108" spans="2:9">
      <c r="B108" s="4"/>
      <c r="C108" s="4"/>
      <c r="D108" s="4"/>
      <c r="E108" s="4"/>
      <c r="F108" s="4"/>
      <c r="G108" s="4"/>
      <c r="H108" s="4"/>
      <c r="I108" s="4"/>
    </row>
    <row r="109" spans="2:9">
      <c r="B109" s="4"/>
      <c r="C109" s="4"/>
      <c r="D109" s="4"/>
      <c r="E109" s="4"/>
      <c r="F109" s="4"/>
      <c r="G109" s="4"/>
      <c r="H109" s="4"/>
      <c r="I109" s="4"/>
    </row>
    <row r="110" spans="2:9">
      <c r="B110" s="4"/>
      <c r="C110" s="4"/>
      <c r="D110" s="4"/>
      <c r="E110" s="4"/>
      <c r="F110" s="4"/>
      <c r="G110" s="4"/>
      <c r="H110" s="4"/>
      <c r="I110" s="4"/>
    </row>
    <row r="111" spans="2:9">
      <c r="B111" s="4"/>
      <c r="C111" s="4"/>
      <c r="D111" s="4"/>
      <c r="E111" s="4"/>
      <c r="F111" s="4"/>
      <c r="G111" s="4"/>
      <c r="H111" s="4"/>
      <c r="I111" s="4"/>
    </row>
    <row r="112" spans="2:9">
      <c r="B112" s="4"/>
      <c r="C112" s="4"/>
      <c r="D112" s="4"/>
      <c r="E112" s="4"/>
      <c r="F112" s="4"/>
      <c r="G112" s="4"/>
      <c r="H112" s="4"/>
      <c r="I112" s="4"/>
    </row>
    <row r="113" spans="2:9">
      <c r="B113" s="4"/>
      <c r="C113" s="4"/>
      <c r="D113" s="4"/>
      <c r="E113" s="4"/>
      <c r="F113" s="4"/>
      <c r="G113" s="4"/>
      <c r="H113" s="4"/>
      <c r="I113" s="4"/>
    </row>
    <row r="114" spans="2:9">
      <c r="B114" s="4"/>
      <c r="C114" s="4"/>
      <c r="D114" s="4"/>
      <c r="E114" s="4"/>
      <c r="F114" s="4"/>
      <c r="G114" s="4"/>
      <c r="H114" s="4"/>
      <c r="I114" s="4"/>
    </row>
    <row r="115" spans="2:9">
      <c r="B115" s="4"/>
      <c r="C115" s="4"/>
      <c r="D115" s="4"/>
      <c r="E115" s="4"/>
      <c r="F115" s="4"/>
      <c r="G115" s="4"/>
      <c r="H115" s="4"/>
      <c r="I115" s="4"/>
    </row>
    <row r="116" spans="2:9">
      <c r="B116" s="4"/>
      <c r="C116" s="4"/>
      <c r="D116" s="4"/>
      <c r="E116" s="4"/>
      <c r="F116" s="4"/>
      <c r="G116" s="4"/>
      <c r="H116" s="4"/>
      <c r="I116" s="4"/>
    </row>
    <row r="117" spans="2:9">
      <c r="B117" s="4"/>
      <c r="C117" s="4"/>
      <c r="D117" s="4"/>
      <c r="E117" s="4"/>
      <c r="F117" s="4"/>
      <c r="G117" s="4"/>
      <c r="H117" s="4"/>
      <c r="I117" s="4"/>
    </row>
    <row r="118" spans="2:9">
      <c r="B118" s="4"/>
      <c r="C118" s="4"/>
      <c r="D118" s="4"/>
      <c r="E118" s="4"/>
      <c r="F118" s="4"/>
      <c r="G118" s="4"/>
      <c r="H118" s="4"/>
      <c r="I118" s="4"/>
    </row>
    <row r="119" spans="2:9">
      <c r="B119" s="4"/>
      <c r="C119" s="4"/>
      <c r="D119" s="4"/>
      <c r="E119" s="4"/>
      <c r="F119" s="4"/>
      <c r="G119" s="4"/>
      <c r="H119" s="4"/>
      <c r="I119" s="4"/>
    </row>
    <row r="120" spans="2:9">
      <c r="B120" s="4"/>
      <c r="C120" s="4"/>
      <c r="D120" s="4"/>
      <c r="E120" s="4"/>
      <c r="F120" s="4"/>
      <c r="G120" s="4"/>
      <c r="H120" s="4"/>
      <c r="I120" s="4"/>
    </row>
    <row r="121" spans="2:9">
      <c r="B121" s="4"/>
      <c r="C121" s="4"/>
      <c r="D121" s="4"/>
      <c r="E121" s="4"/>
      <c r="F121" s="4"/>
      <c r="G121" s="4"/>
      <c r="H121" s="4"/>
      <c r="I121" s="4"/>
    </row>
    <row r="122" spans="2:9">
      <c r="B122" s="4"/>
      <c r="C122" s="4"/>
      <c r="D122" s="4"/>
      <c r="E122" s="4"/>
      <c r="F122" s="4"/>
      <c r="G122" s="4"/>
      <c r="H122" s="4"/>
      <c r="I122" s="4"/>
    </row>
    <row r="123" spans="2:9">
      <c r="B123" s="4"/>
      <c r="C123" s="4"/>
      <c r="D123" s="4"/>
      <c r="E123" s="4"/>
      <c r="F123" s="4"/>
      <c r="G123" s="4"/>
      <c r="H123" s="4"/>
      <c r="I123" s="4"/>
    </row>
    <row r="124" spans="2:9">
      <c r="B124" s="4"/>
      <c r="C124" s="4"/>
      <c r="D124" s="4"/>
      <c r="E124" s="4"/>
      <c r="F124" s="4"/>
      <c r="G124" s="4"/>
      <c r="H124" s="4"/>
      <c r="I124" s="4"/>
    </row>
    <row r="125" spans="2:9">
      <c r="B125" s="4"/>
      <c r="C125" s="4"/>
      <c r="D125" s="4"/>
      <c r="E125" s="4"/>
      <c r="F125" s="4"/>
      <c r="G125" s="4"/>
      <c r="H125" s="4"/>
      <c r="I125" s="4"/>
    </row>
    <row r="126" spans="2:9">
      <c r="B126" s="4"/>
      <c r="C126" s="4"/>
      <c r="D126" s="4"/>
      <c r="E126" s="4"/>
      <c r="F126" s="4"/>
      <c r="G126" s="4"/>
      <c r="H126" s="4"/>
      <c r="I126" s="4"/>
    </row>
    <row r="127" spans="2:9">
      <c r="B127" s="4"/>
      <c r="C127" s="4"/>
      <c r="D127" s="4"/>
      <c r="E127" s="4"/>
      <c r="F127" s="4"/>
      <c r="G127" s="4"/>
      <c r="H127" s="4"/>
      <c r="I127" s="4"/>
    </row>
    <row r="128" spans="2:9">
      <c r="B128" s="4"/>
      <c r="C128" s="4"/>
      <c r="D128" s="4"/>
      <c r="E128" s="4"/>
      <c r="F128" s="4"/>
      <c r="G128" s="4"/>
      <c r="H128" s="4"/>
      <c r="I128" s="4"/>
    </row>
    <row r="129" spans="2:9">
      <c r="B129" s="4"/>
      <c r="C129" s="4"/>
      <c r="D129" s="4"/>
      <c r="E129" s="4"/>
      <c r="F129" s="4"/>
      <c r="G129" s="4"/>
      <c r="H129" s="4"/>
      <c r="I129" s="4"/>
    </row>
    <row r="130" spans="2:9">
      <c r="B130" s="4"/>
      <c r="C130" s="4"/>
      <c r="D130" s="4"/>
      <c r="E130" s="4"/>
      <c r="F130" s="4"/>
      <c r="G130" s="4"/>
      <c r="H130" s="4"/>
      <c r="I130" s="4"/>
    </row>
    <row r="131" spans="2:9">
      <c r="B131" s="4"/>
      <c r="C131" s="4"/>
      <c r="D131" s="4"/>
      <c r="E131" s="4"/>
      <c r="F131" s="4"/>
      <c r="G131" s="4"/>
      <c r="H131" s="4"/>
      <c r="I131" s="4"/>
    </row>
    <row r="132" spans="2:9">
      <c r="B132" s="4"/>
      <c r="C132" s="4"/>
      <c r="D132" s="4"/>
      <c r="E132" s="4"/>
      <c r="F132" s="4"/>
      <c r="G132" s="4"/>
      <c r="H132" s="4"/>
      <c r="I132" s="4"/>
    </row>
    <row r="133" spans="2:9">
      <c r="B133" s="4"/>
      <c r="C133" s="4"/>
      <c r="D133" s="4"/>
      <c r="E133" s="4"/>
      <c r="F133" s="4"/>
      <c r="G133" s="4"/>
      <c r="H133" s="4"/>
      <c r="I133" s="4"/>
    </row>
    <row r="134" spans="2:9">
      <c r="B134" s="4"/>
      <c r="C134" s="4"/>
      <c r="D134" s="4"/>
      <c r="E134" s="4"/>
      <c r="F134" s="4"/>
      <c r="G134" s="4"/>
      <c r="H134" s="4"/>
      <c r="I134" s="4"/>
    </row>
    <row r="135" spans="2:9">
      <c r="B135" s="4"/>
      <c r="C135" s="4"/>
      <c r="D135" s="4"/>
      <c r="E135" s="4"/>
      <c r="F135" s="4"/>
      <c r="G135" s="4"/>
      <c r="H135" s="4"/>
      <c r="I135" s="4"/>
    </row>
    <row r="136" spans="2:9">
      <c r="B136" s="4"/>
      <c r="C136" s="4"/>
      <c r="D136" s="4"/>
      <c r="E136" s="4"/>
      <c r="F136" s="4"/>
      <c r="G136" s="4"/>
      <c r="H136" s="4"/>
      <c r="I136" s="4"/>
    </row>
    <row r="137" spans="2:9">
      <c r="B137" s="4"/>
      <c r="C137" s="4"/>
      <c r="D137" s="4"/>
      <c r="E137" s="4"/>
      <c r="F137" s="4"/>
      <c r="G137" s="4"/>
      <c r="H137" s="4"/>
      <c r="I137" s="4"/>
    </row>
    <row r="138" spans="2:9">
      <c r="B138" s="4"/>
      <c r="C138" s="4"/>
      <c r="D138" s="4"/>
      <c r="E138" s="4"/>
      <c r="F138" s="4"/>
      <c r="G138" s="4"/>
      <c r="H138" s="4"/>
      <c r="I138" s="4"/>
    </row>
    <row r="139" spans="2:9">
      <c r="B139" s="4"/>
      <c r="C139" s="4"/>
      <c r="D139" s="4"/>
      <c r="E139" s="4"/>
      <c r="F139" s="4"/>
      <c r="G139" s="4"/>
      <c r="H139" s="4"/>
      <c r="I139" s="4"/>
    </row>
    <row r="140" spans="2:9">
      <c r="B140" s="4"/>
      <c r="C140" s="4"/>
      <c r="D140" s="4"/>
      <c r="E140" s="4"/>
      <c r="F140" s="4"/>
      <c r="G140" s="4"/>
      <c r="H140" s="4"/>
      <c r="I140" s="4"/>
    </row>
    <row r="141" spans="2:9">
      <c r="B141" s="4"/>
      <c r="C141" s="4"/>
      <c r="D141" s="4"/>
      <c r="E141" s="4"/>
      <c r="F141" s="4"/>
      <c r="G141" s="4"/>
      <c r="H141" s="4"/>
      <c r="I141" s="4"/>
    </row>
    <row r="142" spans="2:9">
      <c r="B142" s="4"/>
      <c r="C142" s="4"/>
      <c r="D142" s="4"/>
      <c r="E142" s="4"/>
      <c r="F142" s="4"/>
      <c r="G142" s="4"/>
      <c r="H142" s="4"/>
      <c r="I142" s="4"/>
    </row>
    <row r="143" spans="2:9">
      <c r="B143" s="4"/>
      <c r="C143" s="4"/>
      <c r="D143" s="4"/>
      <c r="E143" s="4"/>
      <c r="F143" s="4"/>
      <c r="G143" s="4"/>
      <c r="H143" s="4"/>
      <c r="I143" s="4"/>
    </row>
    <row r="144" spans="2:9">
      <c r="B144" s="4"/>
      <c r="C144" s="4"/>
      <c r="D144" s="4"/>
      <c r="E144" s="4"/>
      <c r="F144" s="4"/>
      <c r="G144" s="4"/>
      <c r="H144" s="4"/>
      <c r="I144" s="4"/>
    </row>
    <row r="145" spans="2:9">
      <c r="B145" s="4"/>
      <c r="C145" s="4"/>
      <c r="D145" s="4"/>
      <c r="E145" s="4"/>
      <c r="F145" s="4"/>
      <c r="G145" s="4"/>
      <c r="H145" s="4"/>
      <c r="I145" s="4"/>
    </row>
    <row r="146" spans="2:9">
      <c r="B146" s="4"/>
      <c r="C146" s="4"/>
      <c r="D146" s="4"/>
      <c r="E146" s="4"/>
      <c r="F146" s="4"/>
      <c r="G146" s="4"/>
      <c r="H146" s="4"/>
      <c r="I146" s="4"/>
    </row>
    <row r="147" spans="2:9">
      <c r="B147" s="4"/>
      <c r="C147" s="4"/>
      <c r="D147" s="4"/>
      <c r="E147" s="4"/>
      <c r="F147" s="4"/>
      <c r="G147" s="4"/>
      <c r="H147" s="4"/>
      <c r="I147" s="4"/>
    </row>
    <row r="148" spans="2:9">
      <c r="B148" s="4"/>
      <c r="C148" s="4"/>
      <c r="D148" s="4"/>
      <c r="E148" s="4"/>
      <c r="F148" s="4"/>
      <c r="G148" s="4"/>
      <c r="H148" s="4"/>
      <c r="I148" s="4"/>
    </row>
    <row r="149" spans="2:9">
      <c r="B149" s="4"/>
      <c r="C149" s="4"/>
      <c r="D149" s="4"/>
      <c r="E149" s="4"/>
      <c r="F149" s="4"/>
      <c r="G149" s="4"/>
      <c r="H149" s="4"/>
      <c r="I149" s="4"/>
    </row>
    <row r="150" spans="2:9">
      <c r="B150" s="4"/>
      <c r="C150" s="4"/>
      <c r="D150" s="4"/>
      <c r="E150" s="4"/>
      <c r="F150" s="4"/>
      <c r="G150" s="4"/>
      <c r="H150" s="4"/>
      <c r="I150" s="4"/>
    </row>
    <row r="151" spans="2:9">
      <c r="B151" s="4"/>
      <c r="C151" s="4"/>
      <c r="D151" s="4"/>
      <c r="E151" s="4"/>
      <c r="F151" s="4"/>
      <c r="G151" s="4"/>
      <c r="H151" s="4"/>
      <c r="I151" s="4"/>
    </row>
    <row r="152" spans="2:9">
      <c r="B152" s="4"/>
      <c r="C152" s="4"/>
      <c r="D152" s="4"/>
      <c r="E152" s="4"/>
      <c r="F152" s="4"/>
      <c r="G152" s="4"/>
      <c r="H152" s="4"/>
      <c r="I152" s="4"/>
    </row>
    <row r="153" spans="2:9">
      <c r="B153" s="4"/>
      <c r="C153" s="4"/>
      <c r="D153" s="4"/>
      <c r="E153" s="4"/>
      <c r="F153" s="4"/>
      <c r="G153" s="4"/>
      <c r="H153" s="4"/>
      <c r="I153" s="4"/>
    </row>
    <row r="154" spans="2:9">
      <c r="B154" s="4"/>
      <c r="C154" s="4"/>
      <c r="D154" s="4"/>
      <c r="E154" s="4"/>
      <c r="F154" s="4"/>
      <c r="G154" s="4"/>
      <c r="H154" s="4"/>
      <c r="I154" s="4"/>
    </row>
    <row r="155" spans="2:9">
      <c r="B155" s="4"/>
      <c r="C155" s="4"/>
      <c r="D155" s="4"/>
      <c r="E155" s="4"/>
      <c r="F155" s="4"/>
      <c r="G155" s="4"/>
      <c r="H155" s="4"/>
      <c r="I155" s="4"/>
    </row>
    <row r="156" spans="2:9">
      <c r="B156" s="4"/>
      <c r="C156" s="4"/>
      <c r="D156" s="4"/>
      <c r="E156" s="4"/>
      <c r="F156" s="4"/>
      <c r="G156" s="4"/>
      <c r="H156" s="4"/>
      <c r="I156" s="4"/>
    </row>
    <row r="157" spans="2:9">
      <c r="B157" s="4"/>
      <c r="C157" s="4"/>
      <c r="D157" s="4"/>
      <c r="E157" s="4"/>
      <c r="F157" s="4"/>
      <c r="G157" s="4"/>
      <c r="H157" s="4"/>
      <c r="I157" s="4"/>
    </row>
    <row r="158" spans="2:9">
      <c r="B158" s="4"/>
      <c r="C158" s="4"/>
      <c r="D158" s="4"/>
      <c r="E158" s="4"/>
      <c r="F158" s="4"/>
      <c r="G158" s="4"/>
      <c r="H158" s="4"/>
      <c r="I158" s="4"/>
    </row>
    <row r="159" spans="2:9">
      <c r="B159" s="4"/>
      <c r="C159" s="4"/>
      <c r="D159" s="4"/>
      <c r="E159" s="4"/>
      <c r="F159" s="4"/>
      <c r="G159" s="4"/>
      <c r="H159" s="4"/>
      <c r="I159" s="4"/>
    </row>
    <row r="160" spans="2:9">
      <c r="B160" s="4"/>
      <c r="C160" s="4"/>
      <c r="D160" s="4"/>
      <c r="E160" s="4"/>
      <c r="F160" s="4"/>
      <c r="G160" s="4"/>
      <c r="H160" s="4"/>
      <c r="I160" s="4"/>
    </row>
    <row r="161" spans="2:9">
      <c r="B161" s="4"/>
      <c r="C161" s="4"/>
      <c r="D161" s="4"/>
      <c r="E161" s="4"/>
      <c r="F161" s="4"/>
      <c r="G161" s="4"/>
      <c r="H161" s="4"/>
      <c r="I161" s="4"/>
    </row>
    <row r="162" spans="2:9">
      <c r="B162" s="4"/>
      <c r="C162" s="4"/>
      <c r="D162" s="4"/>
      <c r="E162" s="4"/>
      <c r="F162" s="4"/>
      <c r="G162" s="4"/>
      <c r="H162" s="4"/>
      <c r="I162" s="4"/>
    </row>
    <row r="163" spans="2:9">
      <c r="B163" s="4"/>
      <c r="C163" s="4"/>
      <c r="D163" s="4"/>
      <c r="E163" s="4"/>
      <c r="F163" s="4"/>
      <c r="G163" s="4"/>
      <c r="H163" s="4"/>
      <c r="I163" s="4"/>
    </row>
    <row r="164" spans="2:9">
      <c r="B164" s="4"/>
      <c r="C164" s="4"/>
      <c r="D164" s="4"/>
      <c r="E164" s="4"/>
      <c r="F164" s="4"/>
      <c r="G164" s="4"/>
      <c r="H164" s="4"/>
      <c r="I164" s="4"/>
    </row>
    <row r="165" spans="2:9">
      <c r="B165" s="4"/>
      <c r="C165" s="4"/>
      <c r="D165" s="4"/>
      <c r="E165" s="4"/>
      <c r="F165" s="4"/>
      <c r="G165" s="4"/>
      <c r="H165" s="4"/>
      <c r="I165" s="4"/>
    </row>
    <row r="166" spans="2:9">
      <c r="B166" s="4"/>
      <c r="C166" s="4"/>
      <c r="D166" s="4"/>
      <c r="E166" s="4"/>
      <c r="F166" s="4"/>
      <c r="G166" s="4"/>
      <c r="H166" s="4"/>
      <c r="I166" s="4"/>
    </row>
    <row r="167" spans="2:9">
      <c r="B167" s="4"/>
      <c r="C167" s="4"/>
      <c r="D167" s="4"/>
      <c r="E167" s="4"/>
      <c r="F167" s="4"/>
      <c r="G167" s="4"/>
      <c r="H167" s="4"/>
      <c r="I167" s="4"/>
    </row>
    <row r="168" spans="2:9">
      <c r="B168" s="4"/>
      <c r="C168" s="4"/>
      <c r="D168" s="4"/>
      <c r="E168" s="4"/>
      <c r="F168" s="4"/>
      <c r="G168" s="4"/>
      <c r="H168" s="4"/>
      <c r="I168" s="4"/>
    </row>
    <row r="169" spans="2:9">
      <c r="B169" s="4"/>
      <c r="C169" s="4"/>
      <c r="D169" s="4"/>
      <c r="E169" s="4"/>
      <c r="F169" s="4"/>
      <c r="G169" s="4"/>
      <c r="H169" s="4"/>
      <c r="I169" s="4"/>
    </row>
    <row r="170" spans="2:9">
      <c r="B170" s="4"/>
      <c r="C170" s="4"/>
      <c r="D170" s="4"/>
      <c r="E170" s="4"/>
      <c r="F170" s="4"/>
      <c r="G170" s="4"/>
      <c r="H170" s="4"/>
      <c r="I170" s="4"/>
    </row>
    <row r="171" spans="2:9">
      <c r="B171" s="4"/>
      <c r="C171" s="4"/>
      <c r="D171" s="4"/>
      <c r="E171" s="4"/>
      <c r="F171" s="4"/>
      <c r="G171" s="4"/>
      <c r="H171" s="4"/>
      <c r="I171" s="4"/>
    </row>
    <row r="172" spans="2:9">
      <c r="B172" s="4"/>
      <c r="C172" s="4"/>
      <c r="D172" s="4"/>
      <c r="E172" s="4"/>
      <c r="F172" s="4"/>
      <c r="G172" s="4"/>
      <c r="H172" s="4"/>
      <c r="I172" s="4"/>
    </row>
    <row r="173" spans="2:9">
      <c r="B173" s="4"/>
      <c r="C173" s="4"/>
      <c r="D173" s="4"/>
      <c r="E173" s="4"/>
      <c r="F173" s="4"/>
      <c r="G173" s="4"/>
      <c r="H173" s="4"/>
      <c r="I173" s="4"/>
    </row>
    <row r="174" spans="2:9">
      <c r="B174" s="4"/>
      <c r="C174" s="4"/>
      <c r="D174" s="4"/>
      <c r="E174" s="4"/>
      <c r="F174" s="4"/>
      <c r="G174" s="4"/>
      <c r="H174" s="4"/>
      <c r="I174" s="4"/>
    </row>
    <row r="175" spans="2:9">
      <c r="B175" s="4"/>
      <c r="C175" s="4"/>
      <c r="D175" s="4"/>
      <c r="E175" s="4"/>
      <c r="F175" s="4"/>
      <c r="G175" s="4"/>
      <c r="H175" s="4"/>
      <c r="I175" s="4"/>
    </row>
    <row r="176" spans="2:9">
      <c r="B176" s="4"/>
      <c r="C176" s="4"/>
      <c r="D176" s="4"/>
      <c r="E176" s="4"/>
      <c r="F176" s="4"/>
      <c r="G176" s="4"/>
      <c r="H176" s="4"/>
      <c r="I176" s="4"/>
    </row>
    <row r="177" spans="2:9">
      <c r="B177" s="4"/>
      <c r="C177" s="4"/>
      <c r="D177" s="4"/>
      <c r="E177" s="4"/>
      <c r="F177" s="4"/>
      <c r="G177" s="4"/>
      <c r="H177" s="4"/>
      <c r="I177" s="4"/>
    </row>
    <row r="178" spans="2:9">
      <c r="B178" s="4"/>
      <c r="C178" s="4"/>
      <c r="D178" s="4"/>
      <c r="E178" s="4"/>
      <c r="F178" s="4"/>
      <c r="G178" s="4"/>
      <c r="H178" s="4"/>
      <c r="I178" s="4"/>
    </row>
    <row r="179" spans="2:9">
      <c r="B179" s="4"/>
      <c r="C179" s="4"/>
      <c r="D179" s="4"/>
      <c r="E179" s="4"/>
      <c r="F179" s="4"/>
      <c r="G179" s="4"/>
      <c r="H179" s="4"/>
      <c r="I179" s="4"/>
    </row>
    <row r="180" spans="2:9">
      <c r="B180" s="4"/>
      <c r="C180" s="4"/>
      <c r="D180" s="4"/>
      <c r="E180" s="4"/>
      <c r="F180" s="4"/>
      <c r="G180" s="4"/>
      <c r="H180" s="4"/>
      <c r="I180" s="4"/>
    </row>
    <row r="181" spans="2:9">
      <c r="B181" s="4"/>
      <c r="C181" s="4"/>
      <c r="D181" s="4"/>
      <c r="E181" s="4"/>
      <c r="F181" s="4"/>
      <c r="G181" s="4"/>
      <c r="H181" s="4"/>
      <c r="I181" s="4"/>
    </row>
    <row r="182" spans="2:9">
      <c r="B182" s="4"/>
      <c r="C182" s="4"/>
      <c r="D182" s="4"/>
      <c r="E182" s="4"/>
      <c r="F182" s="4"/>
      <c r="G182" s="4"/>
      <c r="H182" s="4"/>
      <c r="I182" s="4"/>
    </row>
    <row r="183" spans="2:9">
      <c r="B183" s="4"/>
      <c r="C183" s="4"/>
      <c r="D183" s="4"/>
      <c r="E183" s="4"/>
      <c r="F183" s="4"/>
      <c r="G183" s="4"/>
      <c r="H183" s="4"/>
      <c r="I183" s="4"/>
    </row>
    <row r="184" spans="2:9">
      <c r="B184" s="4"/>
      <c r="C184" s="4"/>
      <c r="D184" s="4"/>
      <c r="E184" s="4"/>
      <c r="F184" s="4"/>
      <c r="G184" s="4"/>
      <c r="H184" s="4"/>
      <c r="I184" s="4"/>
    </row>
    <row r="185" spans="2:9">
      <c r="B185" s="4"/>
      <c r="C185" s="4"/>
      <c r="D185" s="4"/>
      <c r="E185" s="4"/>
      <c r="F185" s="4"/>
      <c r="G185" s="4"/>
      <c r="H185" s="4"/>
      <c r="I185" s="4"/>
    </row>
    <row r="186" spans="2:9">
      <c r="B186" s="4"/>
      <c r="C186" s="4"/>
      <c r="D186" s="4"/>
      <c r="E186" s="4"/>
      <c r="F186" s="4"/>
      <c r="G186" s="4"/>
      <c r="H186" s="4"/>
      <c r="I186" s="4"/>
    </row>
    <row r="187" spans="2:9">
      <c r="B187" s="4"/>
      <c r="C187" s="4"/>
      <c r="D187" s="4"/>
      <c r="E187" s="4"/>
      <c r="F187" s="4"/>
      <c r="G187" s="4"/>
      <c r="H187" s="4"/>
      <c r="I187" s="4"/>
    </row>
    <row r="188" spans="2:9">
      <c r="B188" s="4"/>
      <c r="C188" s="4"/>
      <c r="D188" s="4"/>
      <c r="E188" s="4"/>
      <c r="F188" s="4"/>
      <c r="G188" s="4"/>
      <c r="H188" s="4"/>
      <c r="I188" s="4"/>
    </row>
    <row r="189" spans="2:9">
      <c r="B189" s="4"/>
      <c r="C189" s="4"/>
      <c r="D189" s="4"/>
      <c r="E189" s="4"/>
      <c r="F189" s="4"/>
      <c r="G189" s="4"/>
      <c r="H189" s="4"/>
      <c r="I189" s="4"/>
    </row>
    <row r="190" spans="2:9">
      <c r="B190" s="4"/>
      <c r="C190" s="4"/>
      <c r="D190" s="4"/>
      <c r="E190" s="4"/>
      <c r="F190" s="4"/>
      <c r="G190" s="4"/>
      <c r="H190" s="4"/>
      <c r="I190" s="4"/>
    </row>
    <row r="191" spans="2:9">
      <c r="B191" s="4"/>
      <c r="C191" s="4"/>
      <c r="D191" s="4"/>
      <c r="E191" s="4"/>
      <c r="F191" s="4"/>
      <c r="G191" s="4"/>
      <c r="H191" s="4"/>
      <c r="I191" s="4"/>
    </row>
    <row r="192" spans="2:9">
      <c r="B192" s="4"/>
      <c r="C192" s="4"/>
      <c r="D192" s="4"/>
      <c r="E192" s="4"/>
      <c r="F192" s="4"/>
      <c r="G192" s="4"/>
      <c r="H192" s="4"/>
      <c r="I192" s="4"/>
    </row>
    <row r="193" spans="2:9">
      <c r="B193" s="4"/>
      <c r="C193" s="4"/>
      <c r="D193" s="4"/>
      <c r="E193" s="4"/>
      <c r="F193" s="4"/>
      <c r="G193" s="4"/>
      <c r="H193" s="4"/>
      <c r="I193" s="4"/>
    </row>
    <row r="194" spans="2:9">
      <c r="B194" s="4"/>
      <c r="C194" s="4"/>
      <c r="D194" s="4"/>
      <c r="E194" s="4"/>
      <c r="F194" s="4"/>
      <c r="G194" s="4"/>
      <c r="H194" s="4"/>
      <c r="I194" s="4"/>
    </row>
    <row r="195" spans="2:9">
      <c r="B195" s="4"/>
      <c r="C195" s="4"/>
      <c r="D195" s="4"/>
      <c r="E195" s="4"/>
      <c r="F195" s="4"/>
      <c r="G195" s="4"/>
      <c r="H195" s="4"/>
      <c r="I195" s="4"/>
    </row>
    <row r="196" spans="2:9">
      <c r="B196" s="4"/>
      <c r="C196" s="4"/>
      <c r="D196" s="4"/>
      <c r="E196" s="4"/>
      <c r="F196" s="4"/>
      <c r="G196" s="4"/>
      <c r="H196" s="4"/>
      <c r="I196" s="4"/>
    </row>
    <row r="197" spans="2:9">
      <c r="B197" s="4"/>
      <c r="C197" s="4"/>
      <c r="D197" s="4"/>
      <c r="E197" s="4"/>
      <c r="F197" s="4"/>
      <c r="G197" s="4"/>
      <c r="H197" s="4"/>
      <c r="I197" s="4"/>
    </row>
    <row r="198" spans="2:9">
      <c r="B198" s="4"/>
      <c r="C198" s="4"/>
      <c r="D198" s="4"/>
      <c r="E198" s="4"/>
      <c r="F198" s="4"/>
      <c r="G198" s="4"/>
      <c r="H198" s="4"/>
      <c r="I198" s="4"/>
    </row>
    <row r="199" spans="2:9">
      <c r="B199" s="4"/>
      <c r="C199" s="4"/>
      <c r="D199" s="4"/>
      <c r="E199" s="4"/>
      <c r="F199" s="4"/>
      <c r="G199" s="4"/>
      <c r="H199" s="4"/>
      <c r="I199" s="4"/>
    </row>
    <row r="200" spans="2:9">
      <c r="B200" s="4"/>
      <c r="C200" s="4"/>
      <c r="D200" s="4"/>
      <c r="E200" s="4"/>
      <c r="F200" s="4"/>
      <c r="G200" s="4"/>
      <c r="H200" s="4"/>
      <c r="I200" s="4"/>
    </row>
    <row r="201" spans="2:9">
      <c r="B201" s="4"/>
      <c r="C201" s="4"/>
      <c r="D201" s="4"/>
      <c r="E201" s="4"/>
      <c r="F201" s="4"/>
      <c r="G201" s="4"/>
      <c r="H201" s="4"/>
      <c r="I201" s="4"/>
    </row>
    <row r="202" spans="2:9">
      <c r="B202" s="4"/>
      <c r="C202" s="4"/>
      <c r="D202" s="4"/>
      <c r="E202" s="4"/>
      <c r="F202" s="4"/>
      <c r="G202" s="4"/>
      <c r="H202" s="4"/>
      <c r="I202" s="4"/>
    </row>
    <row r="203" spans="2:9">
      <c r="B203" s="4"/>
      <c r="C203" s="4"/>
      <c r="D203" s="4"/>
      <c r="E203" s="4"/>
      <c r="F203" s="4"/>
      <c r="G203" s="4"/>
      <c r="H203" s="4"/>
      <c r="I203" s="4"/>
    </row>
    <row r="204" spans="2:9">
      <c r="B204" s="4"/>
      <c r="C204" s="4"/>
      <c r="D204" s="4"/>
      <c r="E204" s="4"/>
      <c r="F204" s="4"/>
      <c r="G204" s="4"/>
      <c r="H204" s="4"/>
      <c r="I204" s="4"/>
    </row>
    <row r="205" spans="2:9">
      <c r="B205" s="4"/>
      <c r="C205" s="4"/>
      <c r="D205" s="4"/>
      <c r="E205" s="4"/>
      <c r="F205" s="4"/>
      <c r="G205" s="4"/>
      <c r="H205" s="4"/>
      <c r="I205" s="4"/>
    </row>
    <row r="206" spans="2:9">
      <c r="B206" s="4"/>
      <c r="C206" s="4"/>
      <c r="D206" s="4"/>
      <c r="E206" s="4"/>
      <c r="F206" s="4"/>
      <c r="G206" s="4"/>
      <c r="H206" s="4"/>
      <c r="I206" s="4"/>
    </row>
    <row r="207" spans="2:9">
      <c r="B207" s="4"/>
      <c r="C207" s="4"/>
      <c r="D207" s="4"/>
      <c r="E207" s="4"/>
      <c r="F207" s="4"/>
      <c r="G207" s="4"/>
      <c r="H207" s="4"/>
      <c r="I207" s="4"/>
    </row>
    <row r="208" spans="2:9">
      <c r="B208" s="4"/>
      <c r="C208" s="4"/>
      <c r="D208" s="4"/>
      <c r="E208" s="4"/>
      <c r="F208" s="4"/>
      <c r="G208" s="4"/>
      <c r="H208" s="4"/>
      <c r="I208" s="4"/>
    </row>
    <row r="209" spans="2:9">
      <c r="B209" s="4"/>
      <c r="C209" s="4"/>
      <c r="D209" s="4"/>
      <c r="E209" s="4"/>
      <c r="F209" s="4"/>
      <c r="G209" s="4"/>
      <c r="H209" s="4"/>
      <c r="I209" s="4"/>
    </row>
    <row r="210" spans="2:9">
      <c r="B210" s="4"/>
      <c r="C210" s="4"/>
      <c r="D210" s="4"/>
      <c r="E210" s="4"/>
      <c r="F210" s="4"/>
      <c r="G210" s="4"/>
      <c r="H210" s="4"/>
      <c r="I210" s="4"/>
    </row>
    <row r="211" spans="2:9">
      <c r="B211" s="4"/>
      <c r="C211" s="4"/>
      <c r="D211" s="4"/>
      <c r="E211" s="4"/>
      <c r="F211" s="4"/>
      <c r="G211" s="4"/>
      <c r="H211" s="4"/>
      <c r="I211" s="4"/>
    </row>
    <row r="212" spans="2:9">
      <c r="B212" s="4"/>
      <c r="C212" s="4"/>
      <c r="D212" s="4"/>
      <c r="E212" s="4"/>
      <c r="F212" s="4"/>
      <c r="G212" s="4"/>
      <c r="H212" s="4"/>
      <c r="I212" s="4"/>
    </row>
    <row r="213" spans="2:9">
      <c r="B213" s="4"/>
      <c r="C213" s="4"/>
      <c r="D213" s="4"/>
      <c r="E213" s="4"/>
      <c r="F213" s="4"/>
      <c r="G213" s="4"/>
      <c r="H213" s="4"/>
      <c r="I213" s="4"/>
    </row>
    <row r="214" spans="2:9">
      <c r="B214" s="4"/>
      <c r="C214" s="4"/>
      <c r="D214" s="4"/>
      <c r="E214" s="4"/>
      <c r="F214" s="4"/>
      <c r="G214" s="4"/>
      <c r="H214" s="4"/>
      <c r="I214" s="4"/>
    </row>
    <row r="215" spans="2:9">
      <c r="B215" s="4"/>
      <c r="C215" s="4"/>
      <c r="D215" s="4"/>
      <c r="E215" s="4"/>
      <c r="F215" s="4"/>
      <c r="G215" s="4"/>
      <c r="H215" s="4"/>
      <c r="I215" s="4"/>
    </row>
    <row r="216" spans="2:9">
      <c r="B216" s="4"/>
      <c r="C216" s="4"/>
      <c r="D216" s="4"/>
      <c r="E216" s="4"/>
      <c r="F216" s="4"/>
      <c r="G216" s="4"/>
      <c r="H216" s="4"/>
      <c r="I216" s="4"/>
    </row>
    <row r="217" spans="2:9">
      <c r="B217" s="4"/>
      <c r="C217" s="4"/>
      <c r="D217" s="4"/>
      <c r="E217" s="4"/>
      <c r="F217" s="4"/>
      <c r="G217" s="4"/>
      <c r="H217" s="4"/>
      <c r="I217" s="4"/>
    </row>
    <row r="218" spans="2:9">
      <c r="B218" s="4"/>
      <c r="C218" s="4"/>
      <c r="D218" s="4"/>
      <c r="E218" s="4"/>
      <c r="F218" s="4"/>
      <c r="G218" s="4"/>
      <c r="H218" s="4"/>
      <c r="I218" s="4"/>
    </row>
    <row r="219" spans="2:9">
      <c r="B219" s="4"/>
      <c r="C219" s="4"/>
      <c r="D219" s="4"/>
      <c r="E219" s="4"/>
      <c r="F219" s="4"/>
      <c r="G219" s="4"/>
      <c r="H219" s="4"/>
      <c r="I219" s="4"/>
    </row>
    <row r="220" spans="2:9">
      <c r="B220" s="4"/>
      <c r="C220" s="4"/>
      <c r="D220" s="4"/>
      <c r="E220" s="4"/>
      <c r="F220" s="4"/>
      <c r="G220" s="4"/>
      <c r="H220" s="4"/>
      <c r="I220" s="4"/>
    </row>
    <row r="221" spans="2:9">
      <c r="B221" s="4"/>
      <c r="C221" s="4"/>
      <c r="D221" s="4"/>
      <c r="E221" s="4"/>
      <c r="F221" s="4"/>
      <c r="G221" s="4"/>
      <c r="H221" s="4"/>
      <c r="I221" s="4"/>
    </row>
    <row r="222" spans="2:9">
      <c r="B222" s="4"/>
      <c r="C222" s="4"/>
      <c r="D222" s="4"/>
      <c r="E222" s="4"/>
      <c r="F222" s="4"/>
      <c r="G222" s="4"/>
      <c r="H222" s="4"/>
      <c r="I222" s="4"/>
    </row>
    <row r="223" spans="2:9">
      <c r="B223" s="4"/>
      <c r="C223" s="4"/>
      <c r="D223" s="4"/>
      <c r="E223" s="4"/>
      <c r="F223" s="4"/>
      <c r="G223" s="4"/>
      <c r="H223" s="4"/>
      <c r="I223" s="4"/>
    </row>
    <row r="224" spans="2:9">
      <c r="B224" s="4"/>
      <c r="C224" s="4"/>
      <c r="D224" s="4"/>
      <c r="E224" s="4"/>
      <c r="F224" s="4"/>
      <c r="G224" s="4"/>
      <c r="H224" s="4"/>
      <c r="I224" s="4"/>
    </row>
    <row r="225" spans="2:9">
      <c r="B225" s="4"/>
      <c r="C225" s="4"/>
      <c r="D225" s="4"/>
      <c r="E225" s="4"/>
      <c r="F225" s="4"/>
      <c r="G225" s="4"/>
      <c r="H225" s="4"/>
      <c r="I225" s="4"/>
    </row>
    <row r="226" spans="2:9">
      <c r="B226" s="4"/>
      <c r="C226" s="4"/>
      <c r="D226" s="4"/>
      <c r="E226" s="4"/>
      <c r="F226" s="4"/>
      <c r="G226" s="4"/>
      <c r="H226" s="4"/>
      <c r="I226" s="4"/>
    </row>
    <row r="227" spans="2:9">
      <c r="B227" s="4"/>
      <c r="C227" s="4"/>
      <c r="D227" s="4"/>
      <c r="E227" s="4"/>
      <c r="F227" s="4"/>
      <c r="G227" s="4"/>
      <c r="H227" s="4"/>
      <c r="I227" s="4"/>
    </row>
    <row r="228" spans="2:9">
      <c r="B228" s="4"/>
      <c r="C228" s="4"/>
      <c r="D228" s="4"/>
      <c r="E228" s="4"/>
      <c r="F228" s="4"/>
      <c r="G228" s="4"/>
      <c r="H228" s="4"/>
      <c r="I228" s="4"/>
    </row>
    <row r="229" spans="2:9">
      <c r="B229" s="4"/>
      <c r="C229" s="4"/>
      <c r="D229" s="4"/>
      <c r="E229" s="4"/>
      <c r="F229" s="4"/>
      <c r="G229" s="4"/>
      <c r="H229" s="4"/>
      <c r="I229" s="4"/>
    </row>
    <row r="230" spans="2:9">
      <c r="B230" s="4"/>
      <c r="C230" s="4"/>
      <c r="D230" s="4"/>
      <c r="E230" s="4"/>
      <c r="F230" s="4"/>
      <c r="G230" s="4"/>
      <c r="H230" s="4"/>
      <c r="I230" s="4"/>
    </row>
    <row r="231" spans="2:9">
      <c r="B231" s="4"/>
      <c r="C231" s="4"/>
      <c r="D231" s="4"/>
      <c r="E231" s="4"/>
      <c r="F231" s="4"/>
      <c r="G231" s="4"/>
      <c r="H231" s="4"/>
      <c r="I231" s="4"/>
    </row>
    <row r="232" spans="2:9">
      <c r="B232" s="4"/>
      <c r="C232" s="4"/>
      <c r="D232" s="4"/>
      <c r="E232" s="4"/>
      <c r="F232" s="4"/>
      <c r="G232" s="4"/>
      <c r="H232" s="4"/>
      <c r="I232" s="4"/>
    </row>
    <row r="233" spans="2:9">
      <c r="B233" s="4"/>
      <c r="C233" s="4"/>
      <c r="D233" s="4"/>
      <c r="E233" s="4"/>
      <c r="F233" s="4"/>
      <c r="G233" s="4"/>
      <c r="H233" s="4"/>
      <c r="I233" s="4"/>
    </row>
    <row r="234" spans="2:9">
      <c r="B234" s="4"/>
      <c r="C234" s="4"/>
      <c r="D234" s="4"/>
      <c r="E234" s="4"/>
      <c r="F234" s="4"/>
      <c r="G234" s="4"/>
      <c r="H234" s="4"/>
      <c r="I234" s="4"/>
    </row>
    <row r="235" spans="2:9">
      <c r="B235" s="4"/>
      <c r="C235" s="4"/>
      <c r="D235" s="4"/>
      <c r="E235" s="4"/>
      <c r="F235" s="4"/>
      <c r="G235" s="4"/>
      <c r="H235" s="4"/>
      <c r="I235" s="4"/>
    </row>
    <row r="236" spans="2:9">
      <c r="B236" s="4"/>
      <c r="C236" s="4"/>
      <c r="D236" s="4"/>
      <c r="E236" s="4"/>
      <c r="F236" s="4"/>
      <c r="G236" s="4"/>
      <c r="H236" s="4"/>
      <c r="I236" s="4"/>
    </row>
    <row r="237" spans="2:9">
      <c r="B237" s="4"/>
      <c r="C237" s="4"/>
      <c r="D237" s="4"/>
      <c r="E237" s="4"/>
      <c r="F237" s="4"/>
      <c r="G237" s="4"/>
      <c r="H237" s="4"/>
      <c r="I237" s="4"/>
    </row>
    <row r="238" spans="2:9">
      <c r="B238" s="4"/>
      <c r="C238" s="4"/>
      <c r="D238" s="4"/>
      <c r="E238" s="4"/>
      <c r="F238" s="4"/>
      <c r="G238" s="4"/>
      <c r="H238" s="4"/>
      <c r="I238" s="4"/>
    </row>
    <row r="239" spans="2:9">
      <c r="B239" s="4"/>
      <c r="C239" s="4"/>
      <c r="D239" s="4"/>
      <c r="E239" s="4"/>
      <c r="F239" s="4"/>
      <c r="G239" s="4"/>
      <c r="H239" s="4"/>
      <c r="I239" s="4"/>
    </row>
    <row r="240" spans="2:9">
      <c r="B240" s="4"/>
      <c r="C240" s="4"/>
      <c r="D240" s="4"/>
      <c r="E240" s="4"/>
      <c r="F240" s="4"/>
      <c r="G240" s="4"/>
      <c r="H240" s="4"/>
      <c r="I240" s="4"/>
    </row>
    <row r="241" spans="2:9">
      <c r="B241" s="4"/>
      <c r="C241" s="4"/>
      <c r="D241" s="4"/>
      <c r="E241" s="4"/>
      <c r="F241" s="4"/>
      <c r="G241" s="4"/>
      <c r="H241" s="4"/>
      <c r="I241" s="4"/>
    </row>
    <row r="242" spans="2:9">
      <c r="B242" s="4"/>
      <c r="C242" s="4"/>
      <c r="D242" s="4"/>
      <c r="E242" s="4"/>
      <c r="F242" s="4"/>
      <c r="G242" s="4"/>
      <c r="H242" s="4"/>
      <c r="I242" s="4"/>
    </row>
    <row r="243" spans="2:9">
      <c r="B243" s="4"/>
      <c r="C243" s="4"/>
      <c r="D243" s="4"/>
      <c r="E243" s="4"/>
      <c r="F243" s="4"/>
      <c r="G243" s="4"/>
      <c r="H243" s="4"/>
      <c r="I243" s="4"/>
    </row>
    <row r="244" spans="2:9">
      <c r="B244" s="4"/>
      <c r="C244" s="4"/>
      <c r="D244" s="4"/>
      <c r="E244" s="4"/>
      <c r="F244" s="4"/>
      <c r="G244" s="4"/>
      <c r="H244" s="4"/>
      <c r="I244" s="4"/>
    </row>
    <row r="245" spans="2:9">
      <c r="B245" s="4"/>
      <c r="C245" s="4"/>
      <c r="D245" s="4"/>
      <c r="E245" s="4"/>
      <c r="F245" s="4"/>
      <c r="G245" s="4"/>
      <c r="H245" s="4"/>
      <c r="I245" s="4"/>
    </row>
    <row r="246" spans="2:9">
      <c r="B246" s="4"/>
      <c r="C246" s="4"/>
      <c r="D246" s="4"/>
      <c r="E246" s="4"/>
      <c r="F246" s="4"/>
      <c r="G246" s="4"/>
      <c r="H246" s="4"/>
      <c r="I246" s="4"/>
    </row>
    <row r="247" spans="2:9">
      <c r="B247" s="4"/>
      <c r="C247" s="4"/>
      <c r="D247" s="4"/>
      <c r="E247" s="4"/>
      <c r="F247" s="4"/>
      <c r="G247" s="4"/>
      <c r="H247" s="4"/>
      <c r="I247" s="4"/>
    </row>
    <row r="248" spans="2:9">
      <c r="B248" s="4"/>
      <c r="C248" s="4"/>
      <c r="D248" s="4"/>
      <c r="E248" s="4"/>
      <c r="F248" s="4"/>
      <c r="G248" s="4"/>
      <c r="H248" s="4"/>
      <c r="I248" s="4"/>
    </row>
    <row r="249" spans="2:9">
      <c r="B249" s="4"/>
      <c r="C249" s="4"/>
      <c r="D249" s="4"/>
      <c r="E249" s="4"/>
      <c r="F249" s="4"/>
      <c r="G249" s="4"/>
      <c r="H249" s="4"/>
      <c r="I249" s="4"/>
    </row>
    <row r="250" spans="2:9">
      <c r="B250" s="4"/>
      <c r="C250" s="4"/>
      <c r="D250" s="4"/>
      <c r="E250" s="4"/>
      <c r="F250" s="4"/>
      <c r="G250" s="4"/>
      <c r="H250" s="4"/>
      <c r="I250" s="4"/>
    </row>
    <row r="251" spans="2:9">
      <c r="B251" s="4"/>
      <c r="C251" s="4"/>
      <c r="D251" s="4"/>
      <c r="E251" s="4"/>
      <c r="F251" s="4"/>
      <c r="G251" s="4"/>
      <c r="H251" s="4"/>
      <c r="I251" s="4"/>
    </row>
    <row r="252" spans="2:9">
      <c r="B252" s="4"/>
      <c r="C252" s="4"/>
      <c r="D252" s="4"/>
      <c r="E252" s="4"/>
      <c r="F252" s="4"/>
      <c r="G252" s="4"/>
      <c r="H252" s="4"/>
      <c r="I252" s="4"/>
    </row>
    <row r="253" spans="2:9">
      <c r="B253" s="4"/>
      <c r="C253" s="4"/>
      <c r="D253" s="4"/>
      <c r="E253" s="4"/>
      <c r="F253" s="4"/>
      <c r="G253" s="4"/>
      <c r="H253" s="4"/>
      <c r="I253" s="4"/>
    </row>
    <row r="254" spans="2:9">
      <c r="B254" s="4"/>
      <c r="C254" s="4"/>
      <c r="D254" s="4"/>
      <c r="E254" s="4"/>
      <c r="F254" s="4"/>
      <c r="G254" s="4"/>
      <c r="H254" s="4"/>
      <c r="I254" s="4"/>
    </row>
    <row r="255" spans="2:9">
      <c r="B255" s="4"/>
      <c r="C255" s="4"/>
      <c r="D255" s="4"/>
      <c r="E255" s="4"/>
      <c r="F255" s="4"/>
      <c r="G255" s="4"/>
      <c r="H255" s="4"/>
      <c r="I255" s="4"/>
    </row>
    <row r="256" spans="2:9">
      <c r="B256" s="4"/>
      <c r="C256" s="4"/>
      <c r="D256" s="4"/>
      <c r="E256" s="4"/>
      <c r="F256" s="4"/>
      <c r="G256" s="4"/>
      <c r="H256" s="4"/>
      <c r="I256" s="4"/>
    </row>
    <row r="257" spans="2:9">
      <c r="B257" s="4"/>
      <c r="C257" s="4"/>
      <c r="D257" s="4"/>
      <c r="E257" s="4"/>
      <c r="F257" s="4"/>
      <c r="G257" s="4"/>
      <c r="H257" s="4"/>
      <c r="I257" s="4"/>
    </row>
    <row r="258" spans="2:9">
      <c r="B258" s="4"/>
      <c r="C258" s="4"/>
      <c r="D258" s="4"/>
      <c r="E258" s="4"/>
      <c r="F258" s="4"/>
      <c r="G258" s="4"/>
      <c r="H258" s="4"/>
      <c r="I258" s="4"/>
    </row>
    <row r="259" spans="2:9">
      <c r="B259" s="4"/>
      <c r="C259" s="4"/>
      <c r="D259" s="4"/>
      <c r="E259" s="4"/>
      <c r="F259" s="4"/>
      <c r="G259" s="4"/>
      <c r="H259" s="4"/>
      <c r="I259" s="4"/>
    </row>
    <row r="260" spans="2:9">
      <c r="B260" s="4"/>
      <c r="C260" s="4"/>
      <c r="D260" s="4"/>
      <c r="E260" s="4"/>
      <c r="F260" s="4"/>
      <c r="G260" s="4"/>
      <c r="H260" s="4"/>
      <c r="I260" s="4"/>
    </row>
    <row r="261" spans="2:9">
      <c r="B261" s="4"/>
      <c r="C261" s="4"/>
      <c r="D261" s="4"/>
      <c r="E261" s="4"/>
      <c r="F261" s="4"/>
      <c r="G261" s="4"/>
      <c r="H261" s="4"/>
      <c r="I261" s="4"/>
    </row>
    <row r="262" spans="2:9">
      <c r="B262" s="4"/>
      <c r="C262" s="4"/>
      <c r="D262" s="4"/>
      <c r="E262" s="4"/>
      <c r="F262" s="4"/>
      <c r="G262" s="4"/>
      <c r="H262" s="4"/>
      <c r="I262" s="4"/>
    </row>
    <row r="263" spans="2:9">
      <c r="B263" s="4"/>
      <c r="C263" s="4"/>
      <c r="D263" s="4"/>
      <c r="E263" s="4"/>
      <c r="F263" s="4"/>
      <c r="G263" s="4"/>
      <c r="H263" s="4"/>
      <c r="I263" s="4"/>
    </row>
    <row r="264" spans="2:9">
      <c r="B264" s="4"/>
      <c r="C264" s="4"/>
      <c r="D264" s="4"/>
      <c r="E264" s="4"/>
      <c r="F264" s="4"/>
      <c r="G264" s="4"/>
      <c r="H264" s="4"/>
      <c r="I264" s="4"/>
    </row>
    <row r="265" spans="2:9">
      <c r="B265" s="4"/>
      <c r="C265" s="4"/>
      <c r="D265" s="4"/>
      <c r="E265" s="4"/>
      <c r="F265" s="4"/>
      <c r="G265" s="4"/>
      <c r="H265" s="4"/>
      <c r="I265" s="4"/>
    </row>
    <row r="266" spans="2:9">
      <c r="B266" s="4"/>
      <c r="C266" s="4"/>
      <c r="D266" s="4"/>
      <c r="E266" s="4"/>
      <c r="F266" s="4"/>
      <c r="G266" s="4"/>
      <c r="H266" s="4"/>
      <c r="I266" s="4"/>
    </row>
    <row r="267" spans="2:9">
      <c r="B267" s="4"/>
      <c r="C267" s="4"/>
      <c r="D267" s="4"/>
      <c r="E267" s="4"/>
      <c r="F267" s="4"/>
      <c r="G267" s="4"/>
      <c r="H267" s="4"/>
      <c r="I267" s="4"/>
    </row>
    <row r="268" spans="2:9">
      <c r="B268" s="4"/>
      <c r="C268" s="4"/>
      <c r="D268" s="4"/>
      <c r="E268" s="4"/>
      <c r="F268" s="4"/>
      <c r="G268" s="4"/>
      <c r="H268" s="4"/>
      <c r="I268" s="4"/>
    </row>
    <row r="269" spans="2:9">
      <c r="B269" s="4"/>
      <c r="C269" s="4"/>
      <c r="D269" s="4"/>
      <c r="E269" s="4"/>
      <c r="F269" s="4"/>
      <c r="G269" s="4"/>
      <c r="H269" s="4"/>
      <c r="I269" s="4"/>
    </row>
    <row r="270" spans="2:9">
      <c r="B270" s="4"/>
      <c r="C270" s="4"/>
      <c r="D270" s="4"/>
      <c r="E270" s="4"/>
      <c r="F270" s="4"/>
      <c r="G270" s="4"/>
      <c r="H270" s="4"/>
      <c r="I270" s="4"/>
    </row>
    <row r="271" spans="2:9">
      <c r="B271" s="4"/>
      <c r="C271" s="4"/>
      <c r="D271" s="4"/>
      <c r="E271" s="4"/>
      <c r="F271" s="4"/>
      <c r="G271" s="4"/>
      <c r="H271" s="4"/>
      <c r="I271" s="4"/>
    </row>
    <row r="272" spans="2:9">
      <c r="B272" s="4"/>
      <c r="C272" s="4"/>
      <c r="D272" s="4"/>
      <c r="E272" s="4"/>
      <c r="F272" s="4"/>
      <c r="G272" s="4"/>
      <c r="H272" s="4"/>
      <c r="I272" s="4"/>
    </row>
    <row r="273" spans="2:9">
      <c r="B273" s="4"/>
      <c r="C273" s="4"/>
      <c r="D273" s="4"/>
      <c r="E273" s="4"/>
      <c r="F273" s="4"/>
      <c r="G273" s="4"/>
      <c r="H273" s="4"/>
      <c r="I273" s="4"/>
    </row>
    <row r="274" spans="2:9">
      <c r="B274" s="4"/>
      <c r="C274" s="4"/>
      <c r="D274" s="4"/>
      <c r="E274" s="4"/>
      <c r="F274" s="4"/>
      <c r="G274" s="4"/>
      <c r="H274" s="4"/>
      <c r="I274" s="4"/>
    </row>
    <row r="275" spans="2:9">
      <c r="B275" s="4"/>
      <c r="C275" s="4"/>
      <c r="D275" s="4"/>
      <c r="E275" s="4"/>
      <c r="F275" s="4"/>
      <c r="G275" s="4"/>
      <c r="H275" s="4"/>
      <c r="I275" s="4"/>
    </row>
    <row r="276" spans="2:9">
      <c r="B276" s="4"/>
      <c r="C276" s="4"/>
      <c r="D276" s="4"/>
      <c r="E276" s="4"/>
      <c r="F276" s="4"/>
      <c r="G276" s="4"/>
      <c r="H276" s="4"/>
      <c r="I276" s="4"/>
    </row>
    <row r="277" spans="2:9">
      <c r="B277" s="4"/>
      <c r="C277" s="4"/>
      <c r="D277" s="4"/>
      <c r="E277" s="4"/>
      <c r="F277" s="4"/>
      <c r="G277" s="4"/>
      <c r="H277" s="4"/>
      <c r="I277" s="4"/>
    </row>
    <row r="278" spans="2:9">
      <c r="B278" s="4"/>
      <c r="C278" s="4"/>
      <c r="D278" s="4"/>
      <c r="E278" s="4"/>
      <c r="F278" s="4"/>
      <c r="G278" s="4"/>
      <c r="H278" s="4"/>
      <c r="I278" s="4"/>
    </row>
    <row r="279" spans="2:9">
      <c r="B279" s="4"/>
      <c r="C279" s="4"/>
      <c r="D279" s="4"/>
      <c r="E279" s="4"/>
      <c r="F279" s="4"/>
      <c r="G279" s="4"/>
      <c r="H279" s="4"/>
      <c r="I279" s="4"/>
    </row>
    <row r="280" spans="2:9">
      <c r="B280" s="4"/>
      <c r="C280" s="4"/>
      <c r="D280" s="4"/>
      <c r="E280" s="4"/>
      <c r="F280" s="4"/>
      <c r="G280" s="4"/>
      <c r="H280" s="4"/>
      <c r="I280" s="4"/>
    </row>
    <row r="281" spans="2:9">
      <c r="B281" s="4"/>
      <c r="C281" s="4"/>
      <c r="D281" s="4"/>
      <c r="E281" s="4"/>
      <c r="F281" s="4"/>
      <c r="G281" s="4"/>
      <c r="H281" s="4"/>
      <c r="I281" s="4"/>
    </row>
    <row r="282" spans="2:9">
      <c r="B282" s="4"/>
      <c r="C282" s="4"/>
      <c r="D282" s="4"/>
      <c r="E282" s="4"/>
      <c r="F282" s="4"/>
      <c r="G282" s="4"/>
      <c r="H282" s="4"/>
      <c r="I282" s="4"/>
    </row>
    <row r="283" spans="2:9">
      <c r="B283" s="4"/>
      <c r="C283" s="4"/>
      <c r="D283" s="4"/>
      <c r="E283" s="4"/>
      <c r="F283" s="4"/>
      <c r="G283" s="4"/>
      <c r="H283" s="4"/>
      <c r="I283" s="4"/>
    </row>
    <row r="284" spans="2:9">
      <c r="B284" s="4"/>
      <c r="C284" s="4"/>
      <c r="D284" s="4"/>
      <c r="E284" s="4"/>
      <c r="F284" s="4"/>
      <c r="G284" s="4"/>
      <c r="H284" s="4"/>
      <c r="I284" s="4"/>
    </row>
    <row r="285" spans="2:9">
      <c r="B285" s="4"/>
      <c r="C285" s="4"/>
      <c r="D285" s="4"/>
      <c r="E285" s="4"/>
      <c r="F285" s="4"/>
      <c r="G285" s="4"/>
      <c r="H285" s="4"/>
      <c r="I285" s="4"/>
    </row>
    <row r="286" spans="2:9">
      <c r="B286" s="4"/>
      <c r="C286" s="4"/>
      <c r="D286" s="4"/>
      <c r="E286" s="4"/>
      <c r="F286" s="4"/>
      <c r="G286" s="4"/>
      <c r="H286" s="4"/>
      <c r="I286" s="4"/>
    </row>
    <row r="287" spans="2:9">
      <c r="B287" s="4"/>
      <c r="C287" s="4"/>
      <c r="D287" s="4"/>
      <c r="E287" s="4"/>
      <c r="F287" s="4"/>
      <c r="G287" s="4"/>
      <c r="H287" s="4"/>
      <c r="I287" s="4"/>
    </row>
    <row r="288" spans="2:9">
      <c r="B288" s="4"/>
      <c r="C288" s="4"/>
      <c r="D288" s="4"/>
      <c r="E288" s="4"/>
      <c r="F288" s="4"/>
      <c r="G288" s="4"/>
      <c r="H288" s="4"/>
      <c r="I288" s="4"/>
    </row>
    <row r="289" spans="2:9">
      <c r="B289" s="4"/>
      <c r="C289" s="4"/>
      <c r="D289" s="4"/>
      <c r="E289" s="4"/>
      <c r="F289" s="4"/>
      <c r="G289" s="4"/>
      <c r="H289" s="4"/>
      <c r="I289" s="4"/>
    </row>
    <row r="290" spans="2:9">
      <c r="B290" s="4"/>
      <c r="C290" s="4"/>
      <c r="D290" s="4"/>
      <c r="E290" s="4"/>
      <c r="F290" s="4"/>
      <c r="G290" s="4"/>
      <c r="H290" s="4"/>
      <c r="I290" s="4"/>
    </row>
    <row r="291" spans="2:9">
      <c r="B291" s="4"/>
      <c r="C291" s="4"/>
      <c r="D291" s="4"/>
      <c r="E291" s="4"/>
      <c r="F291" s="4"/>
      <c r="G291" s="4"/>
      <c r="H291" s="4"/>
      <c r="I291" s="4"/>
    </row>
    <row r="292" spans="2:9">
      <c r="B292" s="4"/>
      <c r="C292" s="4"/>
      <c r="D292" s="4"/>
      <c r="E292" s="4"/>
      <c r="F292" s="4"/>
      <c r="G292" s="4"/>
      <c r="H292" s="4"/>
      <c r="I292" s="4"/>
    </row>
    <row r="293" spans="2:9">
      <c r="B293" s="4"/>
      <c r="C293" s="4"/>
      <c r="D293" s="4"/>
      <c r="E293" s="4"/>
      <c r="F293" s="4"/>
      <c r="G293" s="4"/>
      <c r="H293" s="4"/>
      <c r="I293" s="4"/>
    </row>
    <row r="294" spans="2:9">
      <c r="B294" s="4"/>
      <c r="C294" s="4"/>
      <c r="D294" s="4"/>
      <c r="E294" s="4"/>
      <c r="F294" s="4"/>
      <c r="G294" s="4"/>
      <c r="H294" s="4"/>
      <c r="I294" s="4"/>
    </row>
    <row r="295" spans="2:9">
      <c r="B295" s="4"/>
      <c r="C295" s="4"/>
      <c r="D295" s="4"/>
      <c r="E295" s="4"/>
      <c r="F295" s="4"/>
      <c r="G295" s="4"/>
      <c r="H295" s="4"/>
      <c r="I295" s="4"/>
    </row>
    <row r="296" spans="2:9">
      <c r="B296" s="4"/>
      <c r="C296" s="4"/>
      <c r="D296" s="4"/>
      <c r="E296" s="4"/>
      <c r="F296" s="4"/>
      <c r="G296" s="4"/>
      <c r="H296" s="4"/>
      <c r="I296" s="4"/>
    </row>
    <row r="297" spans="2:9">
      <c r="B297" s="4"/>
      <c r="C297" s="4"/>
      <c r="D297" s="4"/>
      <c r="E297" s="4"/>
      <c r="F297" s="4"/>
      <c r="G297" s="4"/>
      <c r="H297" s="4"/>
      <c r="I297" s="4"/>
    </row>
    <row r="298" spans="2:9">
      <c r="B298" s="4"/>
      <c r="C298" s="4"/>
      <c r="D298" s="4"/>
      <c r="E298" s="4"/>
      <c r="F298" s="4"/>
      <c r="G298" s="4"/>
      <c r="H298" s="4"/>
      <c r="I298" s="4"/>
    </row>
    <row r="299" spans="2:9">
      <c r="B299" s="4"/>
      <c r="C299" s="4"/>
      <c r="D299" s="4"/>
      <c r="E299" s="4"/>
      <c r="F299" s="4"/>
      <c r="G299" s="4"/>
      <c r="H299" s="4"/>
      <c r="I299" s="4"/>
    </row>
    <row r="330" spans="2:71">
      <c r="B330" s="1"/>
      <c r="C330" s="1"/>
      <c r="D330" s="1"/>
      <c r="E330" s="1"/>
      <c r="F330" s="1"/>
      <c r="G330" s="1"/>
      <c r="H330" s="1"/>
      <c r="I330" s="1"/>
      <c r="AZ330" s="88"/>
    </row>
    <row r="335" spans="2:71" ht="60" customHeight="1">
      <c r="B335" s="1"/>
      <c r="C335" s="1"/>
      <c r="D335" s="1"/>
      <c r="E335" s="1"/>
      <c r="F335" s="1"/>
      <c r="G335" s="1"/>
      <c r="H335" s="1"/>
      <c r="I335" s="1"/>
      <c r="BD335" s="40"/>
      <c r="BE335" s="40"/>
      <c r="BF335" s="40" t="s">
        <v>20</v>
      </c>
      <c r="BG335" s="165" t="s">
        <v>2</v>
      </c>
      <c r="BH335" s="165"/>
      <c r="BI335" s="153" t="s">
        <v>3</v>
      </c>
      <c r="BJ335" s="153"/>
      <c r="BK335" s="43" t="s">
        <v>5</v>
      </c>
      <c r="BL335" s="43" t="s">
        <v>4</v>
      </c>
      <c r="BM335" s="43" t="s">
        <v>6</v>
      </c>
      <c r="BN335" s="43" t="s">
        <v>68</v>
      </c>
      <c r="BO335" s="43" t="s">
        <v>7</v>
      </c>
      <c r="BP335" s="43" t="s">
        <v>4</v>
      </c>
      <c r="BQ335" s="43" t="s">
        <v>8</v>
      </c>
      <c r="BR335" s="145" t="s">
        <v>9</v>
      </c>
      <c r="BS335" s="146"/>
    </row>
    <row r="336" spans="2:71" ht="62.25" customHeight="1">
      <c r="B336" s="1"/>
      <c r="C336" s="1"/>
      <c r="D336" s="1"/>
      <c r="E336" s="1"/>
      <c r="F336" s="1"/>
      <c r="G336" s="1"/>
      <c r="H336" s="1"/>
      <c r="I336" s="1"/>
      <c r="BD336" s="48"/>
      <c r="BE336" s="48"/>
      <c r="BF336" s="41"/>
      <c r="BG336" s="89" t="s">
        <v>144</v>
      </c>
      <c r="BH336" s="89">
        <v>5</v>
      </c>
      <c r="BI336" s="89" t="s">
        <v>51</v>
      </c>
      <c r="BJ336" s="5">
        <v>5</v>
      </c>
      <c r="BK336" s="6">
        <v>1</v>
      </c>
      <c r="BL336" s="39" t="s">
        <v>138</v>
      </c>
      <c r="BM336" s="6">
        <v>0</v>
      </c>
      <c r="BN336" s="39" t="s">
        <v>147</v>
      </c>
      <c r="BO336" s="7" t="s">
        <v>11</v>
      </c>
      <c r="BP336" s="8" t="s">
        <v>10</v>
      </c>
      <c r="BQ336" s="9" t="s">
        <v>12</v>
      </c>
      <c r="BR336" s="6">
        <v>1</v>
      </c>
      <c r="BS336" s="6">
        <v>0</v>
      </c>
    </row>
    <row r="337" spans="2:71" ht="61.5" customHeight="1">
      <c r="B337" s="1"/>
      <c r="C337" s="1"/>
      <c r="D337" s="1"/>
      <c r="E337" s="1"/>
      <c r="F337" s="1"/>
      <c r="G337" s="1"/>
      <c r="H337" s="1"/>
      <c r="I337" s="1"/>
      <c r="BD337" s="48"/>
      <c r="BE337" s="48"/>
      <c r="BF337" s="41"/>
      <c r="BG337" s="89" t="s">
        <v>87</v>
      </c>
      <c r="BH337" s="89">
        <v>4</v>
      </c>
      <c r="BI337" s="89" t="s">
        <v>89</v>
      </c>
      <c r="BJ337" s="33">
        <v>4</v>
      </c>
      <c r="BK337" s="6">
        <v>2</v>
      </c>
      <c r="BL337" s="39" t="s">
        <v>138</v>
      </c>
      <c r="BM337" s="6">
        <v>1</v>
      </c>
      <c r="BN337" s="39" t="s">
        <v>147</v>
      </c>
      <c r="BO337" s="7" t="s">
        <v>14</v>
      </c>
      <c r="BP337" s="8" t="s">
        <v>10</v>
      </c>
      <c r="BQ337" s="9" t="s">
        <v>15</v>
      </c>
      <c r="BR337" s="6">
        <v>2</v>
      </c>
      <c r="BS337" s="6">
        <v>0.05</v>
      </c>
    </row>
    <row r="338" spans="2:71" ht="57.75" customHeight="1">
      <c r="B338" s="1"/>
      <c r="C338" s="1"/>
      <c r="D338" s="1"/>
      <c r="E338" s="1"/>
      <c r="F338" s="1"/>
      <c r="G338" s="1"/>
      <c r="H338" s="1"/>
      <c r="I338" s="1"/>
      <c r="BD338" s="48"/>
      <c r="BE338" s="48"/>
      <c r="BF338" s="41"/>
      <c r="BG338" s="89" t="s">
        <v>90</v>
      </c>
      <c r="BH338" s="89">
        <v>3</v>
      </c>
      <c r="BI338" s="89" t="s">
        <v>16</v>
      </c>
      <c r="BJ338" s="17">
        <v>3</v>
      </c>
      <c r="BK338" s="6">
        <v>3</v>
      </c>
      <c r="BL338" s="39" t="s">
        <v>138</v>
      </c>
      <c r="BM338" s="6">
        <v>2</v>
      </c>
      <c r="BN338" s="39" t="s">
        <v>147</v>
      </c>
      <c r="BO338" s="7" t="s">
        <v>18</v>
      </c>
      <c r="BP338" s="8" t="s">
        <v>13</v>
      </c>
      <c r="BQ338" s="9" t="s">
        <v>19</v>
      </c>
      <c r="BR338" s="6">
        <v>3</v>
      </c>
      <c r="BS338" s="6">
        <v>0.1</v>
      </c>
    </row>
    <row r="339" spans="2:71" ht="59.25" customHeight="1">
      <c r="B339" s="1"/>
      <c r="C339" s="1"/>
      <c r="D339" s="1"/>
      <c r="E339" s="1"/>
      <c r="F339" s="1"/>
      <c r="G339" s="1"/>
      <c r="H339" s="1"/>
      <c r="I339" s="1"/>
      <c r="BD339" s="48"/>
      <c r="BE339" s="48"/>
      <c r="BF339" s="40"/>
      <c r="BG339" s="89" t="s">
        <v>88</v>
      </c>
      <c r="BH339" s="89">
        <v>2</v>
      </c>
      <c r="BI339" s="89" t="s">
        <v>137</v>
      </c>
      <c r="BJ339" s="10">
        <v>2</v>
      </c>
      <c r="BK339" s="6">
        <v>4</v>
      </c>
      <c r="BL339" s="39" t="s">
        <v>138</v>
      </c>
      <c r="BM339" s="6">
        <v>3</v>
      </c>
      <c r="BN339" s="39" t="s">
        <v>147</v>
      </c>
      <c r="BO339" s="7" t="s">
        <v>22</v>
      </c>
      <c r="BP339" s="8" t="s">
        <v>13</v>
      </c>
      <c r="BQ339" s="9" t="s">
        <v>23</v>
      </c>
      <c r="BR339" s="6">
        <v>4</v>
      </c>
      <c r="BS339" s="6">
        <v>0.15</v>
      </c>
    </row>
    <row r="340" spans="2:71" ht="20.399999999999999">
      <c r="B340" s="1"/>
      <c r="C340" s="1"/>
      <c r="D340" s="1"/>
      <c r="E340" s="1"/>
      <c r="F340" s="1"/>
      <c r="G340" s="1"/>
      <c r="H340" s="1"/>
      <c r="I340" s="1"/>
      <c r="BD340" s="48"/>
      <c r="BE340" s="48"/>
      <c r="BF340" s="41"/>
      <c r="BG340" s="89" t="s">
        <v>91</v>
      </c>
      <c r="BH340" s="89">
        <v>1</v>
      </c>
      <c r="BI340" s="89" t="s">
        <v>119</v>
      </c>
      <c r="BJ340" s="34">
        <v>1</v>
      </c>
      <c r="BK340" s="6">
        <v>5</v>
      </c>
      <c r="BL340" s="39" t="s">
        <v>138</v>
      </c>
      <c r="BM340" s="6">
        <v>4</v>
      </c>
      <c r="BN340" s="39" t="s">
        <v>147</v>
      </c>
      <c r="BO340" s="7" t="s">
        <v>25</v>
      </c>
      <c r="BP340" s="8" t="s">
        <v>13</v>
      </c>
      <c r="BQ340" s="9" t="s">
        <v>26</v>
      </c>
      <c r="BR340" s="6">
        <v>5</v>
      </c>
      <c r="BS340" s="6">
        <v>0.2</v>
      </c>
    </row>
    <row r="341" spans="2:71" ht="20.399999999999999">
      <c r="B341" s="1"/>
      <c r="C341" s="1"/>
      <c r="D341" s="1"/>
      <c r="E341" s="1"/>
      <c r="F341" s="1"/>
      <c r="G341" s="1"/>
      <c r="H341" s="1"/>
      <c r="I341" s="1"/>
      <c r="BF341" s="41"/>
      <c r="BG341" s="153" t="s">
        <v>52</v>
      </c>
      <c r="BH341" s="153"/>
      <c r="BI341" s="153"/>
      <c r="BJ341" s="153"/>
      <c r="BK341" s="6">
        <v>6</v>
      </c>
      <c r="BL341" s="39" t="s">
        <v>138</v>
      </c>
      <c r="BM341" s="6">
        <v>5</v>
      </c>
      <c r="BN341" s="39" t="s">
        <v>146</v>
      </c>
      <c r="BO341" s="7" t="s">
        <v>27</v>
      </c>
      <c r="BP341" s="8" t="s">
        <v>17</v>
      </c>
    </row>
    <row r="342" spans="2:71" ht="20.399999999999999">
      <c r="B342" s="1"/>
      <c r="C342" s="1"/>
      <c r="D342" s="1"/>
      <c r="E342" s="1"/>
      <c r="F342" s="1"/>
      <c r="G342" s="1"/>
      <c r="H342" s="1"/>
      <c r="I342" s="1"/>
      <c r="BF342" s="41"/>
      <c r="BG342" s="90" t="s">
        <v>55</v>
      </c>
      <c r="BH342" s="153" t="s">
        <v>62</v>
      </c>
      <c r="BI342" s="153"/>
      <c r="BJ342" s="153"/>
      <c r="BK342" s="6">
        <v>7</v>
      </c>
      <c r="BL342" s="39" t="s">
        <v>139</v>
      </c>
      <c r="BM342" s="6">
        <v>6</v>
      </c>
      <c r="BN342" s="39" t="s">
        <v>121</v>
      </c>
      <c r="BO342" s="7" t="s">
        <v>28</v>
      </c>
      <c r="BP342" s="8" t="s">
        <v>17</v>
      </c>
    </row>
    <row r="343" spans="2:71" ht="141.75" customHeight="1">
      <c r="B343" s="1"/>
      <c r="C343" s="1"/>
      <c r="D343" s="1"/>
      <c r="E343" s="1"/>
      <c r="F343" s="1"/>
      <c r="G343" s="1"/>
      <c r="H343" s="1"/>
      <c r="I343" s="1"/>
      <c r="BF343" s="41"/>
      <c r="BG343" s="91" t="s">
        <v>53</v>
      </c>
      <c r="BH343" s="161" t="s">
        <v>65</v>
      </c>
      <c r="BI343" s="161"/>
      <c r="BJ343" s="161"/>
      <c r="BK343" s="6">
        <v>8</v>
      </c>
      <c r="BL343" s="39" t="s">
        <v>139</v>
      </c>
      <c r="BM343" s="6">
        <v>7</v>
      </c>
      <c r="BN343" s="39" t="s">
        <v>145</v>
      </c>
      <c r="BO343" s="7" t="s">
        <v>29</v>
      </c>
      <c r="BP343" s="8" t="s">
        <v>17</v>
      </c>
    </row>
    <row r="344" spans="2:71" ht="40.5" customHeight="1">
      <c r="B344" s="1"/>
      <c r="C344" s="1"/>
      <c r="D344" s="1"/>
      <c r="E344" s="1"/>
      <c r="F344" s="1"/>
      <c r="G344" s="1"/>
      <c r="H344" s="1"/>
      <c r="I344" s="1"/>
      <c r="BF344" s="41"/>
      <c r="BG344" s="91" t="s">
        <v>54</v>
      </c>
      <c r="BH344" s="161" t="s">
        <v>66</v>
      </c>
      <c r="BI344" s="161"/>
      <c r="BJ344" s="161"/>
      <c r="BK344" s="6">
        <v>9</v>
      </c>
      <c r="BL344" s="39" t="s">
        <v>139</v>
      </c>
      <c r="BM344" s="6">
        <v>8</v>
      </c>
      <c r="BN344" s="39" t="s">
        <v>145</v>
      </c>
      <c r="BO344" s="7" t="s">
        <v>31</v>
      </c>
      <c r="BP344" s="8" t="s">
        <v>21</v>
      </c>
    </row>
    <row r="345" spans="2:71" ht="20.25" customHeight="1">
      <c r="B345" s="1"/>
      <c r="C345" s="1"/>
      <c r="D345" s="1"/>
      <c r="E345" s="1"/>
      <c r="F345" s="1"/>
      <c r="G345" s="1"/>
      <c r="H345" s="1"/>
      <c r="I345" s="1"/>
      <c r="BF345" s="41"/>
      <c r="BG345" s="90" t="s">
        <v>63</v>
      </c>
      <c r="BH345" s="161" t="s">
        <v>67</v>
      </c>
      <c r="BI345" s="161"/>
      <c r="BJ345" s="161"/>
      <c r="BK345" s="6">
        <v>10</v>
      </c>
      <c r="BL345" s="39" t="s">
        <v>139</v>
      </c>
      <c r="BM345" s="6">
        <v>9</v>
      </c>
      <c r="BN345" s="39" t="s">
        <v>121</v>
      </c>
      <c r="BO345" s="7" t="s">
        <v>32</v>
      </c>
      <c r="BP345" s="8" t="s">
        <v>21</v>
      </c>
    </row>
    <row r="346" spans="2:71" ht="40.5" customHeight="1">
      <c r="B346" s="1"/>
      <c r="C346" s="1"/>
      <c r="D346" s="1"/>
      <c r="E346" s="1"/>
      <c r="F346" s="1"/>
      <c r="G346" s="1"/>
      <c r="H346" s="1"/>
      <c r="I346" s="1"/>
      <c r="BF346" s="41"/>
      <c r="BG346" s="91" t="s">
        <v>56</v>
      </c>
      <c r="BK346" s="6">
        <v>11</v>
      </c>
      <c r="BL346" s="39" t="s">
        <v>140</v>
      </c>
      <c r="BM346" s="6">
        <v>10</v>
      </c>
      <c r="BN346" s="39" t="s">
        <v>121</v>
      </c>
      <c r="BO346" s="7" t="s">
        <v>33</v>
      </c>
      <c r="BP346" s="8" t="s">
        <v>21</v>
      </c>
    </row>
    <row r="347" spans="2:71" ht="20.399999999999999">
      <c r="B347" s="1"/>
      <c r="C347" s="1"/>
      <c r="D347" s="1"/>
      <c r="E347" s="1"/>
      <c r="F347" s="1"/>
      <c r="G347" s="1"/>
      <c r="H347" s="1"/>
      <c r="I347" s="1"/>
      <c r="BF347" s="41"/>
      <c r="BG347" s="91" t="s">
        <v>57</v>
      </c>
      <c r="BK347" s="6">
        <v>12</v>
      </c>
      <c r="BL347" s="39" t="s">
        <v>140</v>
      </c>
      <c r="BM347" s="6">
        <v>11</v>
      </c>
      <c r="BN347" s="39" t="s">
        <v>121</v>
      </c>
      <c r="BO347" s="7" t="s">
        <v>34</v>
      </c>
      <c r="BP347" s="8" t="s">
        <v>21</v>
      </c>
    </row>
    <row r="348" spans="2:71" ht="20.399999999999999">
      <c r="B348" s="1"/>
      <c r="C348" s="1"/>
      <c r="D348" s="1"/>
      <c r="E348" s="1"/>
      <c r="F348" s="1"/>
      <c r="G348" s="1"/>
      <c r="H348" s="1"/>
      <c r="I348" s="1"/>
      <c r="BF348" s="41"/>
      <c r="BG348" s="91" t="s">
        <v>58</v>
      </c>
      <c r="BK348" s="6">
        <v>13</v>
      </c>
      <c r="BL348" s="39" t="s">
        <v>140</v>
      </c>
      <c r="BM348" s="6">
        <v>12</v>
      </c>
      <c r="BN348" s="39" t="s">
        <v>121</v>
      </c>
      <c r="BO348" s="7" t="s">
        <v>35</v>
      </c>
      <c r="BP348" s="8" t="s">
        <v>21</v>
      </c>
    </row>
    <row r="349" spans="2:71" ht="20.399999999999999">
      <c r="B349" s="1"/>
      <c r="C349" s="1"/>
      <c r="D349" s="1"/>
      <c r="E349" s="1"/>
      <c r="F349" s="1"/>
      <c r="G349" s="1"/>
      <c r="H349" s="1"/>
      <c r="I349" s="1"/>
      <c r="BF349" s="41"/>
      <c r="BG349" s="90" t="s">
        <v>64</v>
      </c>
      <c r="BK349" s="6">
        <v>14</v>
      </c>
      <c r="BL349" s="39" t="s">
        <v>140</v>
      </c>
      <c r="BM349" s="6">
        <v>13</v>
      </c>
      <c r="BN349" s="39" t="s">
        <v>121</v>
      </c>
      <c r="BO349" s="7" t="s">
        <v>36</v>
      </c>
      <c r="BP349" s="8" t="s">
        <v>21</v>
      </c>
    </row>
    <row r="350" spans="2:71" ht="20.399999999999999">
      <c r="B350" s="1"/>
      <c r="C350" s="1"/>
      <c r="D350" s="1"/>
      <c r="E350" s="1"/>
      <c r="F350" s="1"/>
      <c r="G350" s="1"/>
      <c r="H350" s="1"/>
      <c r="I350" s="1"/>
      <c r="BF350" s="41"/>
      <c r="BG350" s="91" t="s">
        <v>59</v>
      </c>
      <c r="BK350" s="6">
        <v>15</v>
      </c>
      <c r="BL350" s="39" t="s">
        <v>140</v>
      </c>
      <c r="BM350" s="6">
        <v>14</v>
      </c>
      <c r="BN350" s="39" t="s">
        <v>121</v>
      </c>
      <c r="BO350" s="7" t="s">
        <v>37</v>
      </c>
      <c r="BP350" s="8" t="s">
        <v>21</v>
      </c>
    </row>
    <row r="351" spans="2:71" ht="20.25" customHeight="1">
      <c r="B351" s="1"/>
      <c r="C351" s="1"/>
      <c r="D351" s="1"/>
      <c r="E351" s="1"/>
      <c r="F351" s="1"/>
      <c r="G351" s="1"/>
      <c r="H351" s="1"/>
      <c r="I351" s="1"/>
      <c r="BF351" s="41"/>
      <c r="BG351" s="91" t="s">
        <v>60</v>
      </c>
      <c r="BK351" s="6">
        <v>16</v>
      </c>
      <c r="BL351" s="39" t="s">
        <v>140</v>
      </c>
      <c r="BM351" s="6">
        <v>15</v>
      </c>
      <c r="BN351" s="39" t="s">
        <v>121</v>
      </c>
      <c r="BO351" s="7" t="s">
        <v>38</v>
      </c>
      <c r="BP351" s="8" t="s">
        <v>24</v>
      </c>
    </row>
    <row r="352" spans="2:71" ht="20.399999999999999">
      <c r="B352" s="1"/>
      <c r="C352" s="1"/>
      <c r="D352" s="1"/>
      <c r="E352" s="1"/>
      <c r="F352" s="1"/>
      <c r="G352" s="1"/>
      <c r="H352" s="1"/>
      <c r="I352" s="1"/>
      <c r="BF352" s="41"/>
      <c r="BG352" s="91" t="s">
        <v>61</v>
      </c>
      <c r="BK352" s="6">
        <v>17</v>
      </c>
      <c r="BL352" s="39" t="s">
        <v>140</v>
      </c>
      <c r="BM352" s="6">
        <v>16</v>
      </c>
      <c r="BN352" s="39" t="s">
        <v>121</v>
      </c>
      <c r="BO352" s="7" t="s">
        <v>39</v>
      </c>
      <c r="BP352" s="8" t="s">
        <v>24</v>
      </c>
    </row>
    <row r="353" spans="2:68" ht="30" customHeight="1">
      <c r="B353" s="1"/>
      <c r="C353" s="1"/>
      <c r="D353" s="1"/>
      <c r="E353" s="1"/>
      <c r="F353" s="1"/>
      <c r="G353" s="1"/>
      <c r="H353" s="1"/>
      <c r="I353" s="1"/>
      <c r="BF353" s="41"/>
      <c r="BK353" s="6">
        <v>18</v>
      </c>
      <c r="BL353" s="39" t="s">
        <v>140</v>
      </c>
      <c r="BM353" s="6">
        <v>17</v>
      </c>
      <c r="BN353" s="39" t="s">
        <v>121</v>
      </c>
      <c r="BO353" s="7" t="s">
        <v>40</v>
      </c>
      <c r="BP353" s="8" t="s">
        <v>24</v>
      </c>
    </row>
    <row r="354" spans="2:68" ht="20.399999999999999">
      <c r="B354" s="1"/>
      <c r="C354" s="1"/>
      <c r="D354" s="1"/>
      <c r="E354" s="1"/>
      <c r="F354" s="1"/>
      <c r="G354" s="1"/>
      <c r="H354" s="1"/>
      <c r="I354" s="1"/>
      <c r="BF354" s="41"/>
      <c r="BK354" s="6">
        <v>19</v>
      </c>
      <c r="BL354" s="39" t="s">
        <v>140</v>
      </c>
      <c r="BM354" s="6">
        <v>18</v>
      </c>
      <c r="BN354" s="39" t="s">
        <v>121</v>
      </c>
      <c r="BO354" s="7" t="s">
        <v>41</v>
      </c>
      <c r="BP354" s="8" t="s">
        <v>24</v>
      </c>
    </row>
    <row r="355" spans="2:68" ht="20.399999999999999">
      <c r="B355" s="1"/>
      <c r="C355" s="1"/>
      <c r="D355" s="1"/>
      <c r="E355" s="1"/>
      <c r="F355" s="1"/>
      <c r="G355" s="1"/>
      <c r="H355" s="1"/>
      <c r="I355" s="1"/>
      <c r="BF355" s="41"/>
      <c r="BK355" s="6">
        <v>20</v>
      </c>
      <c r="BL355" s="39" t="s">
        <v>141</v>
      </c>
      <c r="BM355" s="6">
        <v>19</v>
      </c>
      <c r="BN355" s="39" t="s">
        <v>121</v>
      </c>
      <c r="BO355" s="7" t="s">
        <v>42</v>
      </c>
      <c r="BP355" s="8" t="s">
        <v>24</v>
      </c>
    </row>
    <row r="356" spans="2:68" ht="20.399999999999999">
      <c r="B356" s="1"/>
      <c r="C356" s="1"/>
      <c r="D356" s="1"/>
      <c r="E356" s="1"/>
      <c r="F356" s="1"/>
      <c r="G356" s="1"/>
      <c r="H356" s="1"/>
      <c r="I356" s="1"/>
      <c r="BF356" s="41"/>
      <c r="BK356" s="6">
        <v>21</v>
      </c>
      <c r="BL356" s="39" t="s">
        <v>141</v>
      </c>
      <c r="BM356" s="6">
        <v>20</v>
      </c>
      <c r="BN356" s="39" t="s">
        <v>121</v>
      </c>
      <c r="BO356" s="7" t="s">
        <v>43</v>
      </c>
      <c r="BP356" s="8" t="s">
        <v>24</v>
      </c>
    </row>
    <row r="357" spans="2:68" ht="20.399999999999999">
      <c r="B357" s="1"/>
      <c r="C357" s="1"/>
      <c r="D357" s="1"/>
      <c r="E357" s="1"/>
      <c r="F357" s="1"/>
      <c r="G357" s="1"/>
      <c r="H357" s="1"/>
      <c r="I357" s="1"/>
      <c r="BF357" s="41"/>
      <c r="BK357" s="6">
        <v>22</v>
      </c>
      <c r="BL357" s="39" t="s">
        <v>141</v>
      </c>
      <c r="BM357" s="6">
        <v>21</v>
      </c>
      <c r="BN357" s="39" t="s">
        <v>121</v>
      </c>
      <c r="BO357" s="7" t="s">
        <v>44</v>
      </c>
      <c r="BP357" s="8" t="s">
        <v>24</v>
      </c>
    </row>
    <row r="358" spans="2:68" ht="119.25" customHeight="1">
      <c r="B358" s="1"/>
      <c r="C358" s="1"/>
      <c r="D358" s="1"/>
      <c r="E358" s="1"/>
      <c r="F358" s="1"/>
      <c r="G358" s="1"/>
      <c r="H358" s="1"/>
      <c r="I358" s="1"/>
      <c r="BF358" s="41"/>
      <c r="BK358" s="6">
        <v>23</v>
      </c>
      <c r="BL358" s="39" t="s">
        <v>141</v>
      </c>
      <c r="BM358" s="6">
        <v>22</v>
      </c>
      <c r="BN358" s="39" t="s">
        <v>121</v>
      </c>
      <c r="BO358" s="7" t="s">
        <v>45</v>
      </c>
      <c r="BP358" s="8" t="s">
        <v>24</v>
      </c>
    </row>
    <row r="359" spans="2:68" ht="111" customHeight="1">
      <c r="B359" s="1"/>
      <c r="C359" s="1"/>
      <c r="D359" s="1"/>
      <c r="E359" s="1"/>
      <c r="F359" s="1"/>
      <c r="G359" s="1"/>
      <c r="H359" s="1"/>
      <c r="I359" s="1"/>
      <c r="BF359" s="41"/>
      <c r="BK359" s="6">
        <v>24</v>
      </c>
      <c r="BL359" s="39" t="s">
        <v>141</v>
      </c>
      <c r="BM359" s="6">
        <v>23</v>
      </c>
      <c r="BN359" s="39" t="s">
        <v>121</v>
      </c>
      <c r="BO359" s="7" t="s">
        <v>46</v>
      </c>
      <c r="BP359" s="8" t="s">
        <v>24</v>
      </c>
    </row>
    <row r="360" spans="2:68" ht="20.399999999999999">
      <c r="B360" s="1"/>
      <c r="C360" s="1"/>
      <c r="D360" s="1"/>
      <c r="E360" s="1"/>
      <c r="F360" s="1"/>
      <c r="G360" s="1"/>
      <c r="H360" s="1"/>
      <c r="I360" s="1"/>
      <c r="BF360" s="41"/>
      <c r="BK360" s="6">
        <v>25</v>
      </c>
      <c r="BL360" s="39" t="s">
        <v>141</v>
      </c>
      <c r="BM360" s="6">
        <v>24</v>
      </c>
      <c r="BN360" s="39" t="s">
        <v>121</v>
      </c>
      <c r="BO360" s="7" t="s">
        <v>47</v>
      </c>
      <c r="BP360" s="8" t="s">
        <v>24</v>
      </c>
    </row>
    <row r="361" spans="2:68" ht="147.75" customHeight="1">
      <c r="B361" s="1"/>
      <c r="C361" s="1"/>
      <c r="D361" s="1"/>
      <c r="E361" s="1"/>
      <c r="F361" s="1"/>
      <c r="G361" s="1"/>
      <c r="H361" s="1"/>
      <c r="I361" s="1"/>
      <c r="BM361" s="6">
        <v>25</v>
      </c>
      <c r="BN361" s="39" t="s">
        <v>121</v>
      </c>
    </row>
    <row r="362" spans="2:68">
      <c r="B362" s="1"/>
      <c r="C362" s="1"/>
      <c r="D362" s="1"/>
      <c r="E362" s="1"/>
      <c r="F362" s="1"/>
      <c r="G362" s="1"/>
      <c r="H362" s="1"/>
      <c r="I362" s="1"/>
      <c r="BM362" s="6">
        <v>26</v>
      </c>
      <c r="BN362" s="39" t="s">
        <v>121</v>
      </c>
    </row>
    <row r="363" spans="2:68">
      <c r="B363" s="1"/>
      <c r="C363" s="1"/>
      <c r="D363" s="1"/>
      <c r="E363" s="1"/>
      <c r="F363" s="1"/>
      <c r="G363" s="1"/>
      <c r="H363" s="1"/>
      <c r="I363" s="1"/>
      <c r="BM363" s="6">
        <v>27</v>
      </c>
      <c r="BN363" s="39" t="s">
        <v>121</v>
      </c>
    </row>
    <row r="364" spans="2:68">
      <c r="B364" s="1"/>
      <c r="C364" s="1"/>
      <c r="D364" s="1"/>
      <c r="E364" s="1"/>
      <c r="F364" s="1"/>
      <c r="G364" s="1"/>
      <c r="H364" s="1"/>
      <c r="I364" s="1"/>
      <c r="BM364" s="6">
        <v>28</v>
      </c>
      <c r="BN364" s="39" t="s">
        <v>121</v>
      </c>
    </row>
    <row r="365" spans="2:68">
      <c r="B365" s="1"/>
      <c r="C365" s="1"/>
      <c r="D365" s="1"/>
      <c r="E365" s="1"/>
      <c r="F365" s="1"/>
      <c r="G365" s="1"/>
      <c r="H365" s="1"/>
      <c r="I365" s="1"/>
      <c r="BM365" s="6">
        <v>29</v>
      </c>
      <c r="BN365" s="39" t="s">
        <v>121</v>
      </c>
    </row>
    <row r="366" spans="2:68">
      <c r="B366" s="1"/>
      <c r="C366" s="1"/>
      <c r="D366" s="1"/>
      <c r="E366" s="1"/>
      <c r="F366" s="1"/>
      <c r="G366" s="1"/>
      <c r="H366" s="1"/>
      <c r="I366" s="1"/>
      <c r="BM366" s="6">
        <v>30</v>
      </c>
      <c r="BN366" s="39" t="s">
        <v>121</v>
      </c>
    </row>
    <row r="367" spans="2:68">
      <c r="B367" s="1"/>
      <c r="C367" s="1"/>
      <c r="D367" s="1"/>
      <c r="E367" s="1"/>
      <c r="F367" s="1"/>
      <c r="G367" s="1"/>
      <c r="H367" s="1"/>
      <c r="I367" s="1"/>
      <c r="BM367" s="6">
        <v>31</v>
      </c>
      <c r="BN367" s="39" t="s">
        <v>69</v>
      </c>
    </row>
    <row r="368" spans="2:68">
      <c r="B368" s="1"/>
      <c r="C368" s="1"/>
      <c r="D368" s="1"/>
      <c r="E368" s="1"/>
      <c r="F368" s="1"/>
      <c r="G368" s="1"/>
      <c r="H368" s="1"/>
      <c r="I368" s="1"/>
      <c r="BM368" s="6">
        <v>32</v>
      </c>
      <c r="BN368" s="39" t="s">
        <v>69</v>
      </c>
    </row>
    <row r="369" spans="2:66">
      <c r="B369" s="1"/>
      <c r="C369" s="1"/>
      <c r="D369" s="1"/>
      <c r="E369" s="1"/>
      <c r="F369" s="1"/>
      <c r="G369" s="1"/>
      <c r="H369" s="1"/>
      <c r="I369" s="1"/>
      <c r="BM369" s="6">
        <v>33</v>
      </c>
      <c r="BN369" s="39" t="s">
        <v>69</v>
      </c>
    </row>
    <row r="370" spans="2:66">
      <c r="B370" s="1"/>
      <c r="C370" s="1"/>
      <c r="D370" s="1"/>
      <c r="E370" s="1"/>
      <c r="F370" s="1"/>
      <c r="G370" s="1"/>
      <c r="H370" s="1"/>
      <c r="I370" s="1"/>
      <c r="BM370" s="6">
        <v>34</v>
      </c>
      <c r="BN370" s="39" t="s">
        <v>69</v>
      </c>
    </row>
    <row r="371" spans="2:66">
      <c r="B371" s="1"/>
      <c r="C371" s="1"/>
      <c r="D371" s="1"/>
      <c r="E371" s="1"/>
      <c r="F371" s="1"/>
      <c r="G371" s="1"/>
      <c r="H371" s="1"/>
      <c r="I371" s="1"/>
      <c r="BM371" s="6">
        <v>35</v>
      </c>
      <c r="BN371" s="39" t="s">
        <v>69</v>
      </c>
    </row>
    <row r="372" spans="2:66">
      <c r="B372" s="1"/>
      <c r="C372" s="1"/>
      <c r="D372" s="1"/>
      <c r="E372" s="1"/>
      <c r="F372" s="1"/>
      <c r="G372" s="1"/>
      <c r="H372" s="1"/>
      <c r="I372" s="1"/>
      <c r="BM372" s="6">
        <v>36</v>
      </c>
      <c r="BN372" s="39" t="s">
        <v>69</v>
      </c>
    </row>
    <row r="373" spans="2:66">
      <c r="B373" s="1"/>
      <c r="C373" s="1"/>
      <c r="D373" s="1"/>
      <c r="E373" s="1"/>
      <c r="F373" s="1"/>
      <c r="G373" s="1"/>
      <c r="H373" s="1"/>
      <c r="I373" s="1"/>
      <c r="BM373" s="6">
        <v>37</v>
      </c>
      <c r="BN373" s="39" t="s">
        <v>69</v>
      </c>
    </row>
    <row r="374" spans="2:66">
      <c r="B374" s="1"/>
      <c r="C374" s="1"/>
      <c r="D374" s="1"/>
      <c r="E374" s="1"/>
      <c r="F374" s="1"/>
      <c r="G374" s="1"/>
      <c r="H374" s="1"/>
      <c r="I374" s="1"/>
      <c r="BM374" s="6">
        <v>38</v>
      </c>
      <c r="BN374" s="39" t="s">
        <v>69</v>
      </c>
    </row>
    <row r="375" spans="2:66">
      <c r="B375" s="1"/>
      <c r="C375" s="1"/>
      <c r="D375" s="1"/>
      <c r="E375" s="1"/>
      <c r="F375" s="1"/>
      <c r="G375" s="1"/>
      <c r="H375" s="1"/>
      <c r="I375" s="1"/>
      <c r="BM375" s="6">
        <v>39</v>
      </c>
      <c r="BN375" s="39" t="s">
        <v>69</v>
      </c>
    </row>
    <row r="376" spans="2:66">
      <c r="B376" s="1"/>
      <c r="C376" s="1"/>
      <c r="D376" s="1"/>
      <c r="E376" s="1"/>
      <c r="F376" s="1"/>
      <c r="G376" s="1"/>
      <c r="H376" s="1"/>
      <c r="I376" s="1"/>
      <c r="BM376" s="6">
        <v>40</v>
      </c>
      <c r="BN376" s="39" t="s">
        <v>69</v>
      </c>
    </row>
    <row r="377" spans="2:66">
      <c r="B377" s="1"/>
      <c r="C377" s="1"/>
      <c r="D377" s="1"/>
      <c r="E377" s="1"/>
      <c r="F377" s="1"/>
      <c r="G377" s="1"/>
      <c r="H377" s="1"/>
      <c r="I377" s="1"/>
      <c r="BM377" s="6">
        <v>41</v>
      </c>
      <c r="BN377" s="39" t="s">
        <v>69</v>
      </c>
    </row>
    <row r="378" spans="2:66">
      <c r="B378" s="1"/>
      <c r="C378" s="1"/>
      <c r="D378" s="1"/>
      <c r="E378" s="1"/>
      <c r="F378" s="1"/>
      <c r="G378" s="1"/>
      <c r="H378" s="1"/>
      <c r="I378" s="1"/>
      <c r="BM378" s="6">
        <v>42</v>
      </c>
      <c r="BN378" s="39" t="s">
        <v>69</v>
      </c>
    </row>
    <row r="379" spans="2:66">
      <c r="B379" s="1"/>
      <c r="C379" s="1"/>
      <c r="D379" s="1"/>
      <c r="E379" s="1"/>
      <c r="F379" s="1"/>
      <c r="G379" s="1"/>
      <c r="H379" s="1"/>
      <c r="I379" s="1"/>
      <c r="BM379" s="6">
        <v>43</v>
      </c>
      <c r="BN379" s="39" t="s">
        <v>69</v>
      </c>
    </row>
    <row r="380" spans="2:66">
      <c r="B380" s="1"/>
      <c r="C380" s="1"/>
      <c r="D380" s="1"/>
      <c r="E380" s="1"/>
      <c r="F380" s="1"/>
      <c r="G380" s="1"/>
      <c r="H380" s="1"/>
      <c r="I380" s="1"/>
      <c r="BM380" s="6">
        <v>44</v>
      </c>
      <c r="BN380" s="39" t="s">
        <v>69</v>
      </c>
    </row>
    <row r="381" spans="2:66">
      <c r="B381" s="1"/>
      <c r="C381" s="1"/>
      <c r="D381" s="1"/>
      <c r="E381" s="1"/>
      <c r="F381" s="1"/>
      <c r="G381" s="1"/>
      <c r="H381" s="1"/>
      <c r="I381" s="1"/>
      <c r="BM381" s="6">
        <v>45</v>
      </c>
      <c r="BN381" s="39" t="s">
        <v>69</v>
      </c>
    </row>
    <row r="382" spans="2:66">
      <c r="B382" s="1"/>
      <c r="C382" s="1"/>
      <c r="D382" s="1"/>
      <c r="E382" s="1"/>
      <c r="F382" s="1"/>
      <c r="G382" s="1"/>
      <c r="H382" s="1"/>
      <c r="I382" s="1"/>
      <c r="BM382" s="6">
        <v>46</v>
      </c>
      <c r="BN382" s="39" t="s">
        <v>69</v>
      </c>
    </row>
    <row r="383" spans="2:66">
      <c r="B383" s="1"/>
      <c r="C383" s="1"/>
      <c r="D383" s="1"/>
      <c r="E383" s="1"/>
      <c r="F383" s="1"/>
      <c r="G383" s="1"/>
      <c r="H383" s="1"/>
      <c r="I383" s="1"/>
      <c r="BM383" s="6">
        <v>47</v>
      </c>
      <c r="BN383" s="39" t="s">
        <v>69</v>
      </c>
    </row>
    <row r="384" spans="2:66">
      <c r="B384" s="1"/>
      <c r="C384" s="1"/>
      <c r="D384" s="1"/>
      <c r="E384" s="1"/>
      <c r="F384" s="1"/>
      <c r="G384" s="1"/>
      <c r="H384" s="1"/>
      <c r="I384" s="1"/>
      <c r="BM384" s="6">
        <v>48</v>
      </c>
      <c r="BN384" s="39" t="s">
        <v>69</v>
      </c>
    </row>
    <row r="385" spans="2:66">
      <c r="B385" s="1"/>
      <c r="C385" s="1"/>
      <c r="D385" s="1"/>
      <c r="E385" s="1"/>
      <c r="F385" s="1"/>
      <c r="G385" s="1"/>
      <c r="H385" s="1"/>
      <c r="I385" s="1"/>
      <c r="BM385" s="6">
        <v>49</v>
      </c>
      <c r="BN385" s="39" t="s">
        <v>69</v>
      </c>
    </row>
    <row r="386" spans="2:66">
      <c r="B386" s="1"/>
      <c r="C386" s="1"/>
      <c r="D386" s="1"/>
      <c r="E386" s="1"/>
      <c r="F386" s="1"/>
      <c r="G386" s="1"/>
      <c r="H386" s="1"/>
      <c r="I386" s="1"/>
      <c r="BM386" s="6">
        <v>50</v>
      </c>
      <c r="BN386" s="39" t="s">
        <v>69</v>
      </c>
    </row>
    <row r="387" spans="2:66">
      <c r="B387" s="1"/>
      <c r="C387" s="1"/>
      <c r="D387" s="1"/>
      <c r="E387" s="1"/>
      <c r="F387" s="1"/>
      <c r="G387" s="1"/>
      <c r="H387" s="1"/>
      <c r="I387" s="1"/>
      <c r="BM387" s="6">
        <v>51</v>
      </c>
      <c r="BN387" s="39" t="s">
        <v>69</v>
      </c>
    </row>
    <row r="388" spans="2:66">
      <c r="B388" s="1"/>
      <c r="C388" s="1"/>
      <c r="D388" s="1"/>
      <c r="E388" s="1"/>
      <c r="F388" s="1"/>
      <c r="G388" s="1"/>
      <c r="H388" s="1"/>
      <c r="I388" s="1"/>
      <c r="BM388" s="6">
        <v>52</v>
      </c>
      <c r="BN388" s="39" t="s">
        <v>69</v>
      </c>
    </row>
    <row r="389" spans="2:66">
      <c r="B389" s="1"/>
      <c r="C389" s="1"/>
      <c r="D389" s="1"/>
      <c r="E389" s="1"/>
      <c r="F389" s="1"/>
      <c r="G389" s="1"/>
      <c r="H389" s="1"/>
      <c r="I389" s="1"/>
      <c r="BM389" s="6">
        <v>53</v>
      </c>
      <c r="BN389" s="39" t="s">
        <v>69</v>
      </c>
    </row>
    <row r="390" spans="2:66">
      <c r="B390" s="1"/>
      <c r="C390" s="1"/>
      <c r="D390" s="1"/>
      <c r="E390" s="1"/>
      <c r="F390" s="1"/>
      <c r="G390" s="1"/>
      <c r="H390" s="1"/>
      <c r="I390" s="1"/>
      <c r="BM390" s="6">
        <v>54</v>
      </c>
      <c r="BN390" s="39" t="s">
        <v>69</v>
      </c>
    </row>
    <row r="391" spans="2:66">
      <c r="B391" s="1"/>
      <c r="C391" s="1"/>
      <c r="D391" s="1"/>
      <c r="E391" s="1"/>
      <c r="F391" s="1"/>
      <c r="G391" s="1"/>
      <c r="H391" s="1"/>
      <c r="I391" s="1"/>
      <c r="BM391" s="6">
        <v>55</v>
      </c>
      <c r="BN391" s="39" t="s">
        <v>69</v>
      </c>
    </row>
    <row r="392" spans="2:66">
      <c r="B392" s="1"/>
      <c r="C392" s="1"/>
      <c r="D392" s="1"/>
      <c r="E392" s="1"/>
      <c r="F392" s="1"/>
      <c r="G392" s="1"/>
      <c r="H392" s="1"/>
      <c r="I392" s="1"/>
      <c r="BM392" s="6">
        <v>56</v>
      </c>
      <c r="BN392" s="39" t="s">
        <v>69</v>
      </c>
    </row>
    <row r="393" spans="2:66">
      <c r="B393" s="1"/>
      <c r="C393" s="1"/>
      <c r="D393" s="1"/>
      <c r="E393" s="1"/>
      <c r="F393" s="1"/>
      <c r="G393" s="1"/>
      <c r="H393" s="1"/>
      <c r="I393" s="1"/>
      <c r="BM393" s="6">
        <v>57</v>
      </c>
      <c r="BN393" s="39" t="s">
        <v>69</v>
      </c>
    </row>
    <row r="394" spans="2:66">
      <c r="B394" s="1"/>
      <c r="C394" s="1"/>
      <c r="D394" s="1"/>
      <c r="E394" s="1"/>
      <c r="F394" s="1"/>
      <c r="G394" s="1"/>
      <c r="H394" s="1"/>
      <c r="I394" s="1"/>
      <c r="BM394" s="6">
        <v>58</v>
      </c>
      <c r="BN394" s="39" t="s">
        <v>69</v>
      </c>
    </row>
    <row r="395" spans="2:66">
      <c r="B395" s="1"/>
      <c r="C395" s="1"/>
      <c r="D395" s="1"/>
      <c r="E395" s="1"/>
      <c r="F395" s="1"/>
      <c r="G395" s="1"/>
      <c r="H395" s="1"/>
      <c r="I395" s="1"/>
      <c r="BM395" s="6">
        <v>59</v>
      </c>
      <c r="BN395" s="39" t="s">
        <v>69</v>
      </c>
    </row>
    <row r="396" spans="2:66">
      <c r="B396" s="1"/>
      <c r="C396" s="1"/>
      <c r="D396" s="1"/>
      <c r="E396" s="1"/>
      <c r="F396" s="1"/>
      <c r="G396" s="1"/>
      <c r="H396" s="1"/>
      <c r="I396" s="1"/>
      <c r="BM396" s="6">
        <v>60</v>
      </c>
      <c r="BN396" s="39" t="s">
        <v>69</v>
      </c>
    </row>
    <row r="397" spans="2:66">
      <c r="B397" s="1"/>
      <c r="C397" s="1"/>
      <c r="D397" s="1"/>
      <c r="E397" s="1"/>
      <c r="F397" s="1"/>
      <c r="G397" s="1"/>
      <c r="H397" s="1"/>
      <c r="I397" s="1"/>
      <c r="BM397" s="6">
        <v>61</v>
      </c>
      <c r="BN397" s="39" t="s">
        <v>69</v>
      </c>
    </row>
    <row r="398" spans="2:66">
      <c r="B398" s="1"/>
      <c r="C398" s="1"/>
      <c r="D398" s="1"/>
      <c r="E398" s="1"/>
      <c r="F398" s="1"/>
      <c r="G398" s="1"/>
      <c r="H398" s="1"/>
      <c r="I398" s="1"/>
      <c r="BM398" s="6">
        <v>62</v>
      </c>
      <c r="BN398" s="39" t="s">
        <v>69</v>
      </c>
    </row>
    <row r="399" spans="2:66">
      <c r="B399" s="1"/>
      <c r="C399" s="1"/>
      <c r="D399" s="1"/>
      <c r="E399" s="1"/>
      <c r="F399" s="1"/>
      <c r="G399" s="1"/>
      <c r="H399" s="1"/>
      <c r="I399" s="1"/>
      <c r="BM399" s="6">
        <v>63</v>
      </c>
      <c r="BN399" s="39" t="s">
        <v>69</v>
      </c>
    </row>
    <row r="400" spans="2:66">
      <c r="B400" s="1"/>
      <c r="C400" s="1"/>
      <c r="D400" s="1"/>
      <c r="E400" s="1"/>
      <c r="F400" s="1"/>
      <c r="G400" s="1"/>
      <c r="H400" s="1"/>
      <c r="I400" s="1"/>
      <c r="BM400" s="6">
        <v>64</v>
      </c>
      <c r="BN400" s="39" t="s">
        <v>69</v>
      </c>
    </row>
    <row r="401" spans="2:66">
      <c r="B401" s="1"/>
      <c r="C401" s="1"/>
      <c r="D401" s="1"/>
      <c r="E401" s="1"/>
      <c r="F401" s="1"/>
      <c r="G401" s="1"/>
      <c r="H401" s="1"/>
      <c r="I401" s="1"/>
      <c r="BM401" s="6">
        <v>65</v>
      </c>
      <c r="BN401" s="6" t="s">
        <v>70</v>
      </c>
    </row>
    <row r="402" spans="2:66">
      <c r="B402" s="1"/>
      <c r="C402" s="1"/>
      <c r="D402" s="1"/>
      <c r="E402" s="1"/>
      <c r="F402" s="1"/>
      <c r="G402" s="1"/>
      <c r="H402" s="1"/>
      <c r="I402" s="1"/>
      <c r="BM402" s="6">
        <v>66</v>
      </c>
      <c r="BN402" s="6" t="s">
        <v>70</v>
      </c>
    </row>
    <row r="403" spans="2:66">
      <c r="B403" s="1"/>
      <c r="C403" s="1"/>
      <c r="D403" s="1"/>
      <c r="E403" s="1"/>
      <c r="F403" s="1"/>
      <c r="G403" s="1"/>
      <c r="H403" s="1"/>
      <c r="I403" s="1"/>
      <c r="BM403" s="6">
        <v>67</v>
      </c>
      <c r="BN403" s="6" t="s">
        <v>70</v>
      </c>
    </row>
    <row r="404" spans="2:66">
      <c r="B404" s="1"/>
      <c r="C404" s="1"/>
      <c r="D404" s="1"/>
      <c r="E404" s="1"/>
      <c r="F404" s="1"/>
      <c r="G404" s="1"/>
      <c r="H404" s="1"/>
      <c r="I404" s="1"/>
      <c r="BM404" s="6">
        <v>68</v>
      </c>
      <c r="BN404" s="6" t="s">
        <v>70</v>
      </c>
    </row>
    <row r="405" spans="2:66">
      <c r="B405" s="1"/>
      <c r="C405" s="1"/>
      <c r="D405" s="1"/>
      <c r="E405" s="1"/>
      <c r="F405" s="1"/>
      <c r="G405" s="1"/>
      <c r="H405" s="1"/>
      <c r="I405" s="1"/>
      <c r="BM405" s="6">
        <v>69</v>
      </c>
      <c r="BN405" s="6" t="s">
        <v>70</v>
      </c>
    </row>
    <row r="406" spans="2:66">
      <c r="B406" s="1"/>
      <c r="C406" s="1"/>
      <c r="D406" s="1"/>
      <c r="E406" s="1"/>
      <c r="F406" s="1"/>
      <c r="G406" s="1"/>
      <c r="H406" s="1"/>
      <c r="I406" s="1"/>
      <c r="BM406" s="6">
        <v>70</v>
      </c>
      <c r="BN406" s="6" t="s">
        <v>70</v>
      </c>
    </row>
    <row r="407" spans="2:66">
      <c r="B407" s="1"/>
      <c r="C407" s="1"/>
      <c r="D407" s="1"/>
      <c r="E407" s="1"/>
      <c r="F407" s="1"/>
      <c r="G407" s="1"/>
      <c r="H407" s="1"/>
      <c r="I407" s="1"/>
      <c r="BM407" s="6">
        <v>71</v>
      </c>
      <c r="BN407" s="6" t="s">
        <v>70</v>
      </c>
    </row>
    <row r="408" spans="2:66">
      <c r="B408" s="1"/>
      <c r="C408" s="1"/>
      <c r="D408" s="1"/>
      <c r="E408" s="1"/>
      <c r="F408" s="1"/>
      <c r="G408" s="1"/>
      <c r="H408" s="1"/>
      <c r="I408" s="1"/>
      <c r="BM408" s="6">
        <v>72</v>
      </c>
      <c r="BN408" s="6" t="s">
        <v>70</v>
      </c>
    </row>
    <row r="409" spans="2:66">
      <c r="B409" s="1"/>
      <c r="C409" s="1"/>
      <c r="D409" s="1"/>
      <c r="E409" s="1"/>
      <c r="F409" s="1"/>
      <c r="G409" s="1"/>
      <c r="H409" s="1"/>
      <c r="I409" s="1"/>
      <c r="BM409" s="6">
        <v>73</v>
      </c>
      <c r="BN409" s="6" t="s">
        <v>70</v>
      </c>
    </row>
    <row r="410" spans="2:66">
      <c r="B410" s="1"/>
      <c r="C410" s="1"/>
      <c r="D410" s="1"/>
      <c r="E410" s="1"/>
      <c r="F410" s="1"/>
      <c r="G410" s="1"/>
      <c r="H410" s="1"/>
      <c r="I410" s="1"/>
      <c r="BM410" s="6">
        <v>74</v>
      </c>
      <c r="BN410" s="6" t="s">
        <v>70</v>
      </c>
    </row>
    <row r="411" spans="2:66">
      <c r="B411" s="1"/>
      <c r="C411" s="1"/>
      <c r="D411" s="1"/>
      <c r="E411" s="1"/>
      <c r="F411" s="1"/>
      <c r="G411" s="1"/>
      <c r="H411" s="1"/>
      <c r="I411" s="1"/>
      <c r="BM411" s="6">
        <v>75</v>
      </c>
      <c r="BN411" s="6" t="s">
        <v>70</v>
      </c>
    </row>
    <row r="412" spans="2:66">
      <c r="B412" s="1"/>
      <c r="C412" s="1"/>
      <c r="D412" s="1"/>
      <c r="E412" s="1"/>
      <c r="F412" s="1"/>
      <c r="G412" s="1"/>
      <c r="H412" s="1"/>
      <c r="I412" s="1"/>
      <c r="BM412" s="6">
        <v>76</v>
      </c>
      <c r="BN412" s="6" t="s">
        <v>70</v>
      </c>
    </row>
    <row r="413" spans="2:66">
      <c r="B413" s="1"/>
      <c r="C413" s="1"/>
      <c r="D413" s="1"/>
      <c r="E413" s="1"/>
      <c r="F413" s="1"/>
      <c r="G413" s="1"/>
      <c r="H413" s="1"/>
      <c r="I413" s="1"/>
      <c r="BM413" s="6">
        <v>77</v>
      </c>
      <c r="BN413" s="6" t="s">
        <v>70</v>
      </c>
    </row>
    <row r="414" spans="2:66">
      <c r="B414" s="1"/>
      <c r="C414" s="1"/>
      <c r="D414" s="1"/>
      <c r="E414" s="1"/>
      <c r="F414" s="1"/>
      <c r="G414" s="1"/>
      <c r="H414" s="1"/>
      <c r="I414" s="1"/>
      <c r="BM414" s="6">
        <v>78</v>
      </c>
      <c r="BN414" s="6" t="s">
        <v>70</v>
      </c>
    </row>
    <row r="415" spans="2:66">
      <c r="B415" s="1"/>
      <c r="C415" s="1"/>
      <c r="D415" s="1"/>
      <c r="E415" s="1"/>
      <c r="F415" s="1"/>
      <c r="G415" s="1"/>
      <c r="H415" s="1"/>
      <c r="I415" s="1"/>
      <c r="BM415" s="6">
        <v>79</v>
      </c>
      <c r="BN415" s="6" t="s">
        <v>70</v>
      </c>
    </row>
    <row r="416" spans="2:66">
      <c r="B416" s="1"/>
      <c r="C416" s="1"/>
      <c r="D416" s="1"/>
      <c r="E416" s="1"/>
      <c r="F416" s="1"/>
      <c r="G416" s="1"/>
      <c r="H416" s="1"/>
      <c r="I416" s="1"/>
      <c r="BM416" s="6">
        <v>80</v>
      </c>
      <c r="BN416" s="6" t="s">
        <v>70</v>
      </c>
    </row>
    <row r="417" spans="2:66">
      <c r="B417" s="1"/>
      <c r="C417" s="1"/>
      <c r="D417" s="1"/>
      <c r="E417" s="1"/>
      <c r="F417" s="1"/>
      <c r="G417" s="1"/>
      <c r="H417" s="1"/>
      <c r="I417" s="1"/>
      <c r="BM417" s="6">
        <v>81</v>
      </c>
      <c r="BN417" s="6" t="s">
        <v>70</v>
      </c>
    </row>
    <row r="418" spans="2:66">
      <c r="B418" s="1"/>
      <c r="C418" s="1"/>
      <c r="D418" s="1"/>
      <c r="E418" s="1"/>
      <c r="F418" s="1"/>
      <c r="G418" s="1"/>
      <c r="H418" s="1"/>
      <c r="I418" s="1"/>
      <c r="BM418" s="6">
        <v>82</v>
      </c>
      <c r="BN418" s="6" t="s">
        <v>70</v>
      </c>
    </row>
    <row r="419" spans="2:66">
      <c r="B419" s="1"/>
      <c r="C419" s="1"/>
      <c r="D419" s="1"/>
      <c r="E419" s="1"/>
      <c r="F419" s="1"/>
      <c r="G419" s="1"/>
      <c r="H419" s="1"/>
      <c r="I419" s="1"/>
      <c r="BM419" s="6">
        <v>83</v>
      </c>
      <c r="BN419" s="6" t="s">
        <v>70</v>
      </c>
    </row>
    <row r="420" spans="2:66">
      <c r="B420" s="1"/>
      <c r="C420" s="1"/>
      <c r="D420" s="1"/>
      <c r="E420" s="1"/>
      <c r="F420" s="1"/>
      <c r="G420" s="1"/>
      <c r="H420" s="1"/>
      <c r="I420" s="1"/>
      <c r="BM420" s="6">
        <v>84</v>
      </c>
      <c r="BN420" s="6" t="s">
        <v>70</v>
      </c>
    </row>
    <row r="421" spans="2:66">
      <c r="B421" s="1"/>
      <c r="C421" s="1"/>
      <c r="D421" s="1"/>
      <c r="E421" s="1"/>
      <c r="F421" s="1"/>
      <c r="G421" s="1"/>
      <c r="H421" s="1"/>
      <c r="I421" s="1"/>
      <c r="BM421" s="6">
        <v>85</v>
      </c>
      <c r="BN421" s="6" t="s">
        <v>70</v>
      </c>
    </row>
    <row r="422" spans="2:66">
      <c r="B422" s="1"/>
      <c r="C422" s="1"/>
      <c r="D422" s="1"/>
      <c r="E422" s="1"/>
      <c r="F422" s="1"/>
      <c r="G422" s="1"/>
      <c r="H422" s="1"/>
      <c r="I422" s="1"/>
      <c r="BM422" s="6">
        <v>86</v>
      </c>
      <c r="BN422" s="6" t="s">
        <v>70</v>
      </c>
    </row>
    <row r="423" spans="2:66">
      <c r="B423" s="1"/>
      <c r="C423" s="1"/>
      <c r="D423" s="1"/>
      <c r="E423" s="1"/>
      <c r="F423" s="1"/>
      <c r="G423" s="1"/>
      <c r="H423" s="1"/>
      <c r="I423" s="1"/>
      <c r="BM423" s="6">
        <v>87</v>
      </c>
      <c r="BN423" s="6" t="s">
        <v>70</v>
      </c>
    </row>
    <row r="424" spans="2:66">
      <c r="B424" s="1"/>
      <c r="C424" s="1"/>
      <c r="D424" s="1"/>
      <c r="E424" s="1"/>
      <c r="F424" s="1"/>
      <c r="G424" s="1"/>
      <c r="H424" s="1"/>
      <c r="I424" s="1"/>
      <c r="BM424" s="6">
        <v>88</v>
      </c>
      <c r="BN424" s="6" t="s">
        <v>70</v>
      </c>
    </row>
    <row r="425" spans="2:66">
      <c r="B425" s="1"/>
      <c r="C425" s="1"/>
      <c r="D425" s="1"/>
      <c r="E425" s="1"/>
      <c r="F425" s="1"/>
      <c r="G425" s="1"/>
      <c r="H425" s="1"/>
      <c r="I425" s="1"/>
      <c r="BM425" s="6">
        <v>89</v>
      </c>
      <c r="BN425" s="6" t="s">
        <v>70</v>
      </c>
    </row>
    <row r="426" spans="2:66">
      <c r="B426" s="1"/>
      <c r="C426" s="1"/>
      <c r="D426" s="1"/>
      <c r="E426" s="1"/>
      <c r="F426" s="1"/>
      <c r="G426" s="1"/>
      <c r="H426" s="1"/>
      <c r="I426" s="1"/>
      <c r="BM426" s="6">
        <v>90</v>
      </c>
      <c r="BN426" s="6" t="s">
        <v>70</v>
      </c>
    </row>
    <row r="427" spans="2:66">
      <c r="B427" s="1"/>
      <c r="C427" s="1"/>
      <c r="D427" s="1"/>
      <c r="E427" s="1"/>
      <c r="F427" s="1"/>
      <c r="G427" s="1"/>
      <c r="H427" s="1"/>
      <c r="I427" s="1"/>
      <c r="BM427" s="6">
        <v>91</v>
      </c>
      <c r="BN427" s="6" t="s">
        <v>71</v>
      </c>
    </row>
    <row r="428" spans="2:66">
      <c r="B428" s="1"/>
      <c r="C428" s="1"/>
      <c r="D428" s="1"/>
      <c r="E428" s="1"/>
      <c r="F428" s="1"/>
      <c r="G428" s="1"/>
      <c r="H428" s="1"/>
      <c r="I428" s="1"/>
      <c r="BM428" s="6">
        <v>92</v>
      </c>
      <c r="BN428" s="6" t="s">
        <v>71</v>
      </c>
    </row>
    <row r="429" spans="2:66">
      <c r="B429" s="1"/>
      <c r="C429" s="1"/>
      <c r="D429" s="1"/>
      <c r="E429" s="1"/>
      <c r="F429" s="1"/>
      <c r="G429" s="1"/>
      <c r="H429" s="1"/>
      <c r="I429" s="1"/>
      <c r="BM429" s="6">
        <v>93</v>
      </c>
      <c r="BN429" s="6" t="s">
        <v>71</v>
      </c>
    </row>
    <row r="430" spans="2:66">
      <c r="B430" s="1"/>
      <c r="C430" s="1"/>
      <c r="D430" s="1"/>
      <c r="E430" s="1"/>
      <c r="F430" s="1"/>
      <c r="G430" s="1"/>
      <c r="H430" s="1"/>
      <c r="I430" s="1"/>
      <c r="BM430" s="6">
        <v>94</v>
      </c>
      <c r="BN430" s="6" t="s">
        <v>71</v>
      </c>
    </row>
    <row r="431" spans="2:66">
      <c r="B431" s="1"/>
      <c r="C431" s="1"/>
      <c r="D431" s="1"/>
      <c r="E431" s="1"/>
      <c r="F431" s="1"/>
      <c r="G431" s="1"/>
      <c r="H431" s="1"/>
      <c r="I431" s="1"/>
      <c r="BM431" s="6">
        <v>95</v>
      </c>
      <c r="BN431" s="6" t="s">
        <v>71</v>
      </c>
    </row>
    <row r="432" spans="2:66">
      <c r="B432" s="1"/>
      <c r="C432" s="1"/>
      <c r="D432" s="1"/>
      <c r="E432" s="1"/>
      <c r="F432" s="1"/>
      <c r="G432" s="1"/>
      <c r="H432" s="1"/>
      <c r="I432" s="1"/>
      <c r="BM432" s="6">
        <v>96</v>
      </c>
      <c r="BN432" s="6" t="s">
        <v>71</v>
      </c>
    </row>
    <row r="433" spans="2:66">
      <c r="B433" s="1"/>
      <c r="C433" s="1"/>
      <c r="D433" s="1"/>
      <c r="E433" s="1"/>
      <c r="F433" s="1"/>
      <c r="G433" s="1"/>
      <c r="H433" s="1"/>
      <c r="I433" s="1"/>
      <c r="BM433" s="6">
        <v>97</v>
      </c>
      <c r="BN433" s="6" t="s">
        <v>71</v>
      </c>
    </row>
    <row r="434" spans="2:66">
      <c r="B434" s="1"/>
      <c r="C434" s="1"/>
      <c r="D434" s="1"/>
      <c r="E434" s="1"/>
      <c r="F434" s="1"/>
      <c r="G434" s="1"/>
      <c r="H434" s="1"/>
      <c r="I434" s="1"/>
      <c r="BM434" s="6">
        <v>98</v>
      </c>
      <c r="BN434" s="6" t="s">
        <v>71</v>
      </c>
    </row>
    <row r="435" spans="2:66">
      <c r="B435" s="1"/>
      <c r="C435" s="1"/>
      <c r="D435" s="1"/>
      <c r="E435" s="1"/>
      <c r="F435" s="1"/>
      <c r="G435" s="1"/>
      <c r="H435" s="1"/>
      <c r="I435" s="1"/>
      <c r="BM435" s="6">
        <v>99</v>
      </c>
      <c r="BN435" s="6" t="s">
        <v>71</v>
      </c>
    </row>
    <row r="436" spans="2:66">
      <c r="B436" s="1"/>
      <c r="C436" s="1"/>
      <c r="D436" s="1"/>
      <c r="E436" s="1"/>
      <c r="F436" s="1"/>
      <c r="G436" s="1"/>
      <c r="H436" s="1"/>
      <c r="I436" s="1"/>
      <c r="BM436" s="6">
        <v>100</v>
      </c>
      <c r="BN436" s="6" t="s">
        <v>71</v>
      </c>
    </row>
    <row r="437" spans="2:66">
      <c r="B437" s="1"/>
      <c r="C437" s="1"/>
      <c r="D437" s="1"/>
      <c r="E437" s="1"/>
      <c r="F437" s="1"/>
      <c r="G437" s="1"/>
      <c r="H437" s="1"/>
      <c r="I437" s="1"/>
    </row>
    <row r="438" spans="2:66">
      <c r="B438" s="1"/>
      <c r="C438" s="1"/>
      <c r="D438" s="1"/>
      <c r="E438" s="1"/>
      <c r="F438" s="1"/>
      <c r="G438" s="1"/>
      <c r="H438" s="1"/>
      <c r="I438" s="1"/>
    </row>
  </sheetData>
  <mergeCells count="50">
    <mergeCell ref="BH343:BJ343"/>
    <mergeCell ref="BH344:BJ344"/>
    <mergeCell ref="BH345:BJ345"/>
    <mergeCell ref="C7:C8"/>
    <mergeCell ref="E7:E8"/>
    <mergeCell ref="P7:P8"/>
    <mergeCell ref="C23:I23"/>
    <mergeCell ref="BG335:BH335"/>
    <mergeCell ref="BI335:BJ335"/>
    <mergeCell ref="AC7:AC8"/>
    <mergeCell ref="B14:O14"/>
    <mergeCell ref="B15:F15"/>
    <mergeCell ref="H15:I15"/>
    <mergeCell ref="S7:Z7"/>
    <mergeCell ref="J16:L17"/>
    <mergeCell ref="BG341:BJ341"/>
    <mergeCell ref="BH342:BJ342"/>
    <mergeCell ref="B19:I19"/>
    <mergeCell ref="C22:I22"/>
    <mergeCell ref="C20:I20"/>
    <mergeCell ref="C21:I21"/>
    <mergeCell ref="BR335:BS335"/>
    <mergeCell ref="J15:L15"/>
    <mergeCell ref="AA7:AA8"/>
    <mergeCell ref="AD7:AI7"/>
    <mergeCell ref="R7:R8"/>
    <mergeCell ref="AB7:AB8"/>
    <mergeCell ref="F7:F8"/>
    <mergeCell ref="H7:H8"/>
    <mergeCell ref="N7:O7"/>
    <mergeCell ref="Q7:Q8"/>
    <mergeCell ref="I7:I8"/>
    <mergeCell ref="J7:L7"/>
    <mergeCell ref="M7:M8"/>
    <mergeCell ref="G1:AB3"/>
    <mergeCell ref="H17:I17"/>
    <mergeCell ref="H16:I16"/>
    <mergeCell ref="B7:B8"/>
    <mergeCell ref="B5:AE5"/>
    <mergeCell ref="B4:P4"/>
    <mergeCell ref="Q4:AE4"/>
    <mergeCell ref="AD1:AE1"/>
    <mergeCell ref="AD2:AE2"/>
    <mergeCell ref="AD3:AE3"/>
    <mergeCell ref="B1:F3"/>
    <mergeCell ref="B17:F17"/>
    <mergeCell ref="B16:F16"/>
    <mergeCell ref="B6:AE6"/>
    <mergeCell ref="D7:D8"/>
    <mergeCell ref="G7:G8"/>
  </mergeCells>
  <conditionalFormatting sqref="N15 N17:N65393">
    <cfRule type="cellIs" dxfId="79" priority="165" stopIfTrue="1" operator="between">
      <formula>21</formula>
      <formula>30</formula>
    </cfRule>
  </conditionalFormatting>
  <conditionalFormatting sqref="J10:J11 S10:S11 S13 J13">
    <cfRule type="cellIs" dxfId="78" priority="148" stopIfTrue="1" operator="equal">
      <formula>"CASI CIERTO"</formula>
    </cfRule>
    <cfRule type="cellIs" dxfId="77" priority="149" stopIfTrue="1" operator="equal">
      <formula>"PROBABLE"</formula>
    </cfRule>
    <cfRule type="cellIs" dxfId="76" priority="150" stopIfTrue="1" operator="equal">
      <formula>"POSIBLE"</formula>
    </cfRule>
    <cfRule type="cellIs" dxfId="75" priority="151" stopIfTrue="1" operator="equal">
      <formula>"IMPROBABLE"</formula>
    </cfRule>
    <cfRule type="cellIs" dxfId="74" priority="152" stopIfTrue="1" operator="equal">
      <formula>"RARO"</formula>
    </cfRule>
  </conditionalFormatting>
  <conditionalFormatting sqref="L10:L11 U10:U11 U13 L13">
    <cfRule type="cellIs" dxfId="73" priority="143" stopIfTrue="1" operator="equal">
      <formula>"CATASTRÓFICO"</formula>
    </cfRule>
    <cfRule type="cellIs" dxfId="72" priority="144" stopIfTrue="1" operator="equal">
      <formula>"MAYOR"</formula>
    </cfRule>
    <cfRule type="cellIs" dxfId="71" priority="145" stopIfTrue="1" operator="equal">
      <formula>"MODERADO"</formula>
    </cfRule>
    <cfRule type="cellIs" dxfId="70" priority="146" stopIfTrue="1" operator="equal">
      <formula>"MENOR"</formula>
    </cfRule>
    <cfRule type="cellIs" dxfId="69" priority="147" stopIfTrue="1" operator="equal">
      <formula>"MÍNIMO"</formula>
    </cfRule>
  </conditionalFormatting>
  <conditionalFormatting sqref="BE344">
    <cfRule type="containsText" dxfId="68" priority="127" operator="containsText" text="IMPORTANTE">
      <formula>NOT(ISERROR(SEARCH("IMPORTANTE",BE344)))</formula>
    </cfRule>
  </conditionalFormatting>
  <conditionalFormatting sqref="O10:O11 X10:X11 X13 O13">
    <cfRule type="cellIs" dxfId="67" priority="122" stopIfTrue="1" operator="equal">
      <formula>"INACEPTABLE"</formula>
    </cfRule>
    <cfRule type="cellIs" dxfId="66" priority="123" stopIfTrue="1" operator="equal">
      <formula>"IMPORTANTE"</formula>
    </cfRule>
    <cfRule type="cellIs" dxfId="65" priority="124" stopIfTrue="1" operator="equal">
      <formula>"MODERADO"</formula>
    </cfRule>
    <cfRule type="cellIs" dxfId="64" priority="125" stopIfTrue="1" operator="equal">
      <formula>"TOLERABLE"</formula>
    </cfRule>
    <cfRule type="cellIs" dxfId="63" priority="126" stopIfTrue="1" operator="equal">
      <formula>"ACEPTABLE"</formula>
    </cfRule>
  </conditionalFormatting>
  <conditionalFormatting sqref="AA7:AA8">
    <cfRule type="cellIs" dxfId="62" priority="96" stopIfTrue="1" operator="between">
      <formula>31</formula>
      <formula>60</formula>
    </cfRule>
    <cfRule type="cellIs" dxfId="61" priority="97" stopIfTrue="1" operator="between">
      <formula>21</formula>
      <formula>30</formula>
    </cfRule>
    <cfRule type="cellIs" dxfId="60" priority="98" stopIfTrue="1" operator="between">
      <formula>11</formula>
      <formula>20</formula>
    </cfRule>
  </conditionalFormatting>
  <conditionalFormatting sqref="AE8">
    <cfRule type="cellIs" dxfId="59" priority="93" stopIfTrue="1" operator="between">
      <formula>31</formula>
      <formula>60</formula>
    </cfRule>
    <cfRule type="cellIs" dxfId="58" priority="94" stopIfTrue="1" operator="between">
      <formula>21</formula>
      <formula>30</formula>
    </cfRule>
    <cfRule type="cellIs" dxfId="57" priority="95" stopIfTrue="1" operator="between">
      <formula>11</formula>
      <formula>20</formula>
    </cfRule>
  </conditionalFormatting>
  <conditionalFormatting sqref="O9 X9">
    <cfRule type="cellIs" dxfId="56" priority="49" stopIfTrue="1" operator="equal">
      <formula>"INACEPTABLE"</formula>
    </cfRule>
    <cfRule type="cellIs" dxfId="55" priority="50" stopIfTrue="1" operator="equal">
      <formula>"IMPORTANTE"</formula>
    </cfRule>
    <cfRule type="cellIs" dxfId="54" priority="51" stopIfTrue="1" operator="equal">
      <formula>"MODERADO"</formula>
    </cfRule>
    <cfRule type="cellIs" dxfId="53" priority="52" stopIfTrue="1" operator="equal">
      <formula>"TOLERABLE"</formula>
    </cfRule>
    <cfRule type="cellIs" dxfId="52" priority="53" stopIfTrue="1" operator="equal">
      <formula>"ACEPTABLE"</formula>
    </cfRule>
  </conditionalFormatting>
  <conditionalFormatting sqref="J9 S9">
    <cfRule type="cellIs" dxfId="51" priority="40" stopIfTrue="1" operator="equal">
      <formula>"CASI CIERTO"</formula>
    </cfRule>
    <cfRule type="cellIs" dxfId="50" priority="41" stopIfTrue="1" operator="equal">
      <formula>"PROBABLE"</formula>
    </cfRule>
    <cfRule type="cellIs" dxfId="49" priority="42" stopIfTrue="1" operator="equal">
      <formula>"POSIBLE"</formula>
    </cfRule>
    <cfRule type="cellIs" dxfId="48" priority="43" stopIfTrue="1" operator="equal">
      <formula>"IMPROBABLE"</formula>
    </cfRule>
    <cfRule type="cellIs" dxfId="47" priority="44" stopIfTrue="1" operator="equal">
      <formula>"RARO"</formula>
    </cfRule>
  </conditionalFormatting>
  <conditionalFormatting sqref="L9 U9">
    <cfRule type="cellIs" dxfId="46" priority="35" stopIfTrue="1" operator="equal">
      <formula>"CATASTRÓFICO"</formula>
    </cfRule>
    <cfRule type="cellIs" dxfId="45" priority="36" stopIfTrue="1" operator="equal">
      <formula>"MAYOR"</formula>
    </cfRule>
    <cfRule type="cellIs" dxfId="44" priority="37" stopIfTrue="1" operator="equal">
      <formula>"MODERADO"</formula>
    </cfRule>
    <cfRule type="cellIs" dxfId="43" priority="38" stopIfTrue="1" operator="equal">
      <formula>"MENOR"</formula>
    </cfRule>
    <cfRule type="cellIs" dxfId="42" priority="39" stopIfTrue="1" operator="equal">
      <formula>"MÍNIMO"</formula>
    </cfRule>
  </conditionalFormatting>
  <conditionalFormatting sqref="P9">
    <cfRule type="cellIs" dxfId="41" priority="30" stopIfTrue="1" operator="equal">
      <formula>"EXTREMO"</formula>
    </cfRule>
    <cfRule type="cellIs" dxfId="40" priority="31" stopIfTrue="1" operator="equal">
      <formula>"ALTO"</formula>
    </cfRule>
    <cfRule type="cellIs" dxfId="39" priority="32" stopIfTrue="1" operator="equal">
      <formula>"MEDIO"</formula>
    </cfRule>
    <cfRule type="cellIs" dxfId="38" priority="33" stopIfTrue="1" operator="equal">
      <formula>"MEDIO"</formula>
    </cfRule>
    <cfRule type="cellIs" dxfId="37" priority="34" stopIfTrue="1" operator="equal">
      <formula>"BAJO"</formula>
    </cfRule>
  </conditionalFormatting>
  <conditionalFormatting sqref="P10:P11 P13">
    <cfRule type="cellIs" dxfId="36" priority="25" stopIfTrue="1" operator="equal">
      <formula>"EXTREMO"</formula>
    </cfRule>
    <cfRule type="cellIs" dxfId="35" priority="26" stopIfTrue="1" operator="equal">
      <formula>"ALTO"</formula>
    </cfRule>
    <cfRule type="cellIs" dxfId="34" priority="27" stopIfTrue="1" operator="equal">
      <formula>"MEDIO"</formula>
    </cfRule>
    <cfRule type="cellIs" dxfId="33" priority="28" stopIfTrue="1" operator="equal">
      <formula>"MEDIO"</formula>
    </cfRule>
    <cfRule type="cellIs" dxfId="32" priority="29" stopIfTrue="1" operator="equal">
      <formula>"BAJO"</formula>
    </cfRule>
  </conditionalFormatting>
  <conditionalFormatting sqref="S12 J12">
    <cfRule type="cellIs" dxfId="31" priority="20" stopIfTrue="1" operator="equal">
      <formula>"CASI CIERTO"</formula>
    </cfRule>
    <cfRule type="cellIs" dxfId="30" priority="21" stopIfTrue="1" operator="equal">
      <formula>"PROBABLE"</formula>
    </cfRule>
    <cfRule type="cellIs" dxfId="29" priority="22" stopIfTrue="1" operator="equal">
      <formula>"POSIBLE"</formula>
    </cfRule>
    <cfRule type="cellIs" dxfId="28" priority="23" stopIfTrue="1" operator="equal">
      <formula>"IMPROBABLE"</formula>
    </cfRule>
    <cfRule type="cellIs" dxfId="27" priority="24" stopIfTrue="1" operator="equal">
      <formula>"RARO"</formula>
    </cfRule>
  </conditionalFormatting>
  <conditionalFormatting sqref="U12 L12">
    <cfRule type="cellIs" dxfId="26" priority="15" stopIfTrue="1" operator="equal">
      <formula>"CATASTRÓFICO"</formula>
    </cfRule>
    <cfRule type="cellIs" dxfId="25" priority="16" stopIfTrue="1" operator="equal">
      <formula>"MAYOR"</formula>
    </cfRule>
    <cfRule type="cellIs" dxfId="24" priority="17" stopIfTrue="1" operator="equal">
      <formula>"MODERADO"</formula>
    </cfRule>
    <cfRule type="cellIs" dxfId="23" priority="18" stopIfTrue="1" operator="equal">
      <formula>"MENOR"</formula>
    </cfRule>
    <cfRule type="cellIs" dxfId="22" priority="19" stopIfTrue="1" operator="equal">
      <formula>"MÍNIMO"</formula>
    </cfRule>
  </conditionalFormatting>
  <conditionalFormatting sqref="X12 O12">
    <cfRule type="cellIs" dxfId="21" priority="10" stopIfTrue="1" operator="equal">
      <formula>"INACEPTABLE"</formula>
    </cfRule>
    <cfRule type="cellIs" dxfId="20" priority="11" stopIfTrue="1" operator="equal">
      <formula>"IMPORTANTE"</formula>
    </cfRule>
    <cfRule type="cellIs" dxfId="19" priority="12" stopIfTrue="1" operator="equal">
      <formula>"MODERADO"</formula>
    </cfRule>
    <cfRule type="cellIs" dxfId="18" priority="13" stopIfTrue="1" operator="equal">
      <formula>"TOLERABLE"</formula>
    </cfRule>
    <cfRule type="cellIs" dxfId="17" priority="14" stopIfTrue="1" operator="equal">
      <formula>"ACEPTABLE"</formula>
    </cfRule>
  </conditionalFormatting>
  <conditionalFormatting sqref="P12">
    <cfRule type="cellIs" dxfId="16" priority="1" stopIfTrue="1" operator="equal">
      <formula>"EXTREMO"</formula>
    </cfRule>
    <cfRule type="cellIs" dxfId="15" priority="2" stopIfTrue="1" operator="equal">
      <formula>"ALTO"</formula>
    </cfRule>
    <cfRule type="cellIs" dxfId="14" priority="3" stopIfTrue="1" operator="equal">
      <formula>"MEDIO"</formula>
    </cfRule>
    <cfRule type="cellIs" dxfId="13" priority="4" stopIfTrue="1" operator="equal">
      <formula>"MEDIO"</formula>
    </cfRule>
    <cfRule type="cellIs" dxfId="12" priority="5" stopIfTrue="1" operator="equal">
      <formula>"BAJO"</formula>
    </cfRule>
  </conditionalFormatting>
  <dataValidations xWindow="287" yWindow="485" count="5">
    <dataValidation type="list" allowBlank="1" showInputMessage="1" showErrorMessage="1" errorTitle="ERROR !" error="La opción seleccionada no es correcta, por favor vuelva a intentarlo." sqref="AG9:AG13" xr:uid="{00000000-0002-0000-0000-000000000000}">
      <formula1>"CATASTROFICA,MODERADA,LEVE"</formula1>
    </dataValidation>
    <dataValidation errorStyle="warning" allowBlank="1" showInputMessage="1" showErrorMessage="1" errorTitle="CUIDADO !!!!" error="Usted esta ingresando un Riesgo Relacionado no clasificado en la lista de fuentes, por favor inclúyalo en la hoja FUENTES, en la lista de Riesgos y relacione los items para este nuevo Riesgo." prompt="Factores clave, aspectos o activos que se pueden ver afectados negativamente por la materialización del riesgo" sqref="G7:H7" xr:uid="{00000000-0002-0000-0000-000001000000}"/>
    <dataValidation type="list" allowBlank="1" showInputMessage="1" showErrorMessage="1" sqref="L9:L13 U9:U13" xr:uid="{00000000-0002-0000-0000-000002000000}">
      <formula1>$BI$336:$BI$340</formula1>
    </dataValidation>
    <dataValidation type="list" allowBlank="1" showInputMessage="1" showErrorMessage="1" sqref="J9:J13 S9:S13" xr:uid="{00000000-0002-0000-0000-000003000000}">
      <formula1>$BG$336:$BG$340</formula1>
    </dataValidation>
    <dataValidation allowBlank="1" showInputMessage="1" showErrorMessage="1" error="Seleccione un control del listado desplegable, en caso de no encontrar uno que se ajuste a su necesidad comuniquese con la Oficina Asesora de Planeación para que esta sea incluida en la herramienta de gestión de riesgos" sqref="Q9:Q16" xr:uid="{00000000-0002-0000-0000-000004000000}"/>
  </dataValidations>
  <pageMargins left="0.7" right="0.7" top="0.75" bottom="0.75" header="0.3" footer="0.3"/>
  <pageSetup paperSize="281" scale="32" orientation="landscape" r:id="rId1"/>
  <rowBreaks count="1" manualBreakCount="1">
    <brk id="30" max="16383" man="1"/>
  </rowBreaks>
  <colBreaks count="3" manualBreakCount="3">
    <brk id="31" max="1048575" man="1"/>
    <brk id="39" max="1048575" man="1"/>
    <brk id="40" max="1048575" man="1"/>
  </colBreaks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18" operator="containsText" id="{7A189207-05F8-4486-8E4C-C008D943A08C}">
            <xm:f>NOT(ISERROR(SEARCH("BAJO",O10)))</xm:f>
            <xm:f>"BAJO"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119" operator="containsText" id="{93936601-4276-4B80-B4C1-4FBD0B695217}">
            <xm:f>NOT(ISERROR(SEARCH("MEDIO",O10)))</xm:f>
            <xm:f>"MEDIO"</xm:f>
            <x14:dxf>
              <fill>
                <patternFill>
                  <bgColor rgb="FFFFFF00"/>
                </patternFill>
              </fill>
            </x14:dxf>
          </x14:cfRule>
          <x14:cfRule type="containsText" priority="120" operator="containsText" id="{66266D88-D79E-45A2-A541-D3F756BFAA8F}">
            <xm:f>NOT(ISERROR(SEARCH("ALTO",O10)))</xm:f>
            <xm:f>"ALTO"</xm:f>
            <x14:dxf>
              <fill>
                <patternFill>
                  <bgColor rgb="FFFFC000"/>
                </patternFill>
              </fill>
            </x14:dxf>
          </x14:cfRule>
          <xm:sqref>O10:O11 X10:X11 X13 O13</xm:sqref>
        </x14:conditionalFormatting>
        <x14:conditionalFormatting xmlns:xm="http://schemas.microsoft.com/office/excel/2006/main">
          <x14:cfRule type="containsText" priority="121" operator="containsText" id="{C55837D9-F392-4828-ACD3-3FE4D3A601BA}">
            <xm:f>NOT(ISERROR(SEARCH("EXTREMO",O10)))</xm:f>
            <xm:f>"EXTREMO"</xm:f>
            <x14:dxf>
              <fill>
                <patternFill>
                  <bgColor rgb="FFFF0000"/>
                </patternFill>
              </fill>
            </x14:dxf>
          </x14:cfRule>
          <xm:sqref>O10:O11 X10:X11 X13 O13</xm:sqref>
        </x14:conditionalFormatting>
        <x14:conditionalFormatting xmlns:xm="http://schemas.microsoft.com/office/excel/2006/main">
          <x14:cfRule type="containsText" priority="45" operator="containsText" id="{7ED272AA-A749-466C-BBD4-7C36B06F6019}">
            <xm:f>NOT(ISERROR(SEARCH("BAJO",O9)))</xm:f>
            <xm:f>"BAJO"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46" operator="containsText" id="{6C366D6D-78FF-49B0-9777-374301742672}">
            <xm:f>NOT(ISERROR(SEARCH("MEDIO",O9)))</xm:f>
            <xm:f>"MEDIO"</xm:f>
            <x14:dxf>
              <fill>
                <patternFill>
                  <bgColor rgb="FFFFFF00"/>
                </patternFill>
              </fill>
            </x14:dxf>
          </x14:cfRule>
          <x14:cfRule type="containsText" priority="47" operator="containsText" id="{47721AC8-3971-45F2-927B-41CE83191F63}">
            <xm:f>NOT(ISERROR(SEARCH("ALTO",O9)))</xm:f>
            <xm:f>"ALTO"</xm:f>
            <x14:dxf>
              <fill>
                <patternFill>
                  <bgColor rgb="FFFFC000"/>
                </patternFill>
              </fill>
            </x14:dxf>
          </x14:cfRule>
          <xm:sqref>O9 X9</xm:sqref>
        </x14:conditionalFormatting>
        <x14:conditionalFormatting xmlns:xm="http://schemas.microsoft.com/office/excel/2006/main">
          <x14:cfRule type="containsText" priority="48" operator="containsText" id="{80C2C44B-CF77-4B55-B90B-90E473EBEFFC}">
            <xm:f>NOT(ISERROR(SEARCH("EXTREMO",O9)))</xm:f>
            <xm:f>"EXTREMO"</xm:f>
            <x14:dxf>
              <fill>
                <patternFill>
                  <bgColor rgb="FFFF0000"/>
                </patternFill>
              </fill>
            </x14:dxf>
          </x14:cfRule>
          <xm:sqref>O9 X9</xm:sqref>
        </x14:conditionalFormatting>
        <x14:conditionalFormatting xmlns:xm="http://schemas.microsoft.com/office/excel/2006/main">
          <x14:cfRule type="containsText" priority="6" operator="containsText" id="{E3F46DC8-97C2-41DC-B461-B22D02807CA3}">
            <xm:f>NOT(ISERROR(SEARCH("BAJO",O12)))</xm:f>
            <xm:f>"BAJO"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7" operator="containsText" id="{299B8A1E-3852-466F-9B77-2E6648EC8353}">
            <xm:f>NOT(ISERROR(SEARCH("MEDIO",O12)))</xm:f>
            <xm:f>"MEDIO"</xm:f>
            <x14:dxf>
              <fill>
                <patternFill>
                  <bgColor rgb="FFFFFF00"/>
                </patternFill>
              </fill>
            </x14:dxf>
          </x14:cfRule>
          <x14:cfRule type="containsText" priority="8" operator="containsText" id="{2A7F63C4-C5B5-4384-8E1D-B55847613586}">
            <xm:f>NOT(ISERROR(SEARCH("ALTO",O12)))</xm:f>
            <xm:f>"ALTO"</xm:f>
            <x14:dxf>
              <fill>
                <patternFill>
                  <bgColor rgb="FFFFC000"/>
                </patternFill>
              </fill>
            </x14:dxf>
          </x14:cfRule>
          <xm:sqref>X12 O12</xm:sqref>
        </x14:conditionalFormatting>
        <x14:conditionalFormatting xmlns:xm="http://schemas.microsoft.com/office/excel/2006/main">
          <x14:cfRule type="containsText" priority="9" operator="containsText" id="{D0322518-5C78-4D20-97B2-70E5267B17F2}">
            <xm:f>NOT(ISERROR(SEARCH("EXTREMO",O12)))</xm:f>
            <xm:f>"EXTREMO"</xm:f>
            <x14:dxf>
              <fill>
                <patternFill>
                  <bgColor rgb="FFFF0000"/>
                </patternFill>
              </fill>
            </x14:dxf>
          </x14:cfRule>
          <xm:sqref>X12 O12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xWindow="287" yWindow="485" count="5">
        <x14:dataValidation type="list" allowBlank="1" showInputMessage="1" showErrorMessage="1" xr:uid="{00000000-0002-0000-0000-000005000000}">
          <x14:formula1>
            <xm:f>Hoja3!$B$5:$B$6</xm:f>
          </x14:formula1>
          <xm:sqref>C9:C13</xm:sqref>
        </x14:dataValidation>
        <x14:dataValidation type="list" allowBlank="1" showInputMessage="1" showErrorMessage="1" xr:uid="{00000000-0002-0000-0000-000006000000}">
          <x14:formula1>
            <xm:f>Hoja3!$B$10:$B$11</xm:f>
          </x14:formula1>
          <xm:sqref>D9:D13</xm:sqref>
        </x14:dataValidation>
        <x14:dataValidation type="list" allowBlank="1" showInputMessage="1" showErrorMessage="1" xr:uid="{00000000-0002-0000-0000-000007000000}">
          <x14:formula1>
            <xm:f>Hoja3!$B$21:$B$28</xm:f>
          </x14:formula1>
          <xm:sqref>F9:F13</xm:sqref>
        </x14:dataValidation>
        <x14:dataValidation type="list" allowBlank="1" showInputMessage="1" showErrorMessage="1" xr:uid="{00000000-0002-0000-0000-000008000000}">
          <x14:formula1>
            <xm:f>Hoja2!$C$5:$C$8</xm:f>
          </x14:formula1>
          <xm:sqref>E9:E13</xm:sqref>
        </x14:dataValidation>
        <x14:dataValidation type="list" allowBlank="1" showInputMessage="1" showErrorMessage="1" xr:uid="{00000000-0002-0000-0000-000009000000}">
          <x14:formula1>
            <xm:f>Hoja6!$C$7:$C$11</xm:f>
          </x14:formula1>
          <xm:sqref>Y9:Y13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4"/>
  <dimension ref="B4:AI19"/>
  <sheetViews>
    <sheetView workbookViewId="0">
      <selection activeCell="B14" sqref="B14"/>
    </sheetView>
  </sheetViews>
  <sheetFormatPr baseColWidth="10" defaultRowHeight="13.2"/>
  <cols>
    <col min="2" max="2" width="27.44140625" bestFit="1" customWidth="1"/>
  </cols>
  <sheetData>
    <row r="4" spans="2:2" ht="13.8">
      <c r="B4" s="20" t="s">
        <v>107</v>
      </c>
    </row>
    <row r="5" spans="2:2" ht="13.8">
      <c r="B5" s="20" t="s">
        <v>108</v>
      </c>
    </row>
    <row r="6" spans="2:2" ht="13.8">
      <c r="B6" s="20" t="s">
        <v>109</v>
      </c>
    </row>
    <row r="7" spans="2:2" ht="13.8">
      <c r="B7" s="20" t="s">
        <v>110</v>
      </c>
    </row>
    <row r="8" spans="2:2" ht="13.8">
      <c r="B8" s="20" t="s">
        <v>111</v>
      </c>
    </row>
    <row r="9" spans="2:2" ht="13.8">
      <c r="B9" s="20" t="s">
        <v>112</v>
      </c>
    </row>
    <row r="10" spans="2:2" ht="13.8">
      <c r="B10" s="20" t="s">
        <v>114</v>
      </c>
    </row>
    <row r="11" spans="2:2" ht="13.8">
      <c r="B11" s="20" t="s">
        <v>106</v>
      </c>
    </row>
    <row r="12" spans="2:2" ht="13.8">
      <c r="B12" s="20" t="s">
        <v>115</v>
      </c>
    </row>
    <row r="13" spans="2:2" ht="13.8">
      <c r="B13" s="20" t="s">
        <v>117</v>
      </c>
    </row>
    <row r="14" spans="2:2" ht="13.8">
      <c r="B14" s="20" t="s">
        <v>113</v>
      </c>
    </row>
    <row r="15" spans="2:2" ht="13.8">
      <c r="B15" s="20" t="s">
        <v>116</v>
      </c>
    </row>
    <row r="19" spans="35:35">
      <c r="AI19" t="s">
        <v>105</v>
      </c>
    </row>
  </sheetData>
  <dataValidations count="1">
    <dataValidation type="list" showInputMessage="1" showErrorMessage="1" sqref="B5:B15" xr:uid="{00000000-0002-0000-0900-000000000000}">
      <formula1>$B$4:$B$15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10"/>
  <dimension ref="C7:AI19"/>
  <sheetViews>
    <sheetView workbookViewId="0">
      <selection activeCell="C21" sqref="C21"/>
    </sheetView>
  </sheetViews>
  <sheetFormatPr baseColWidth="10" defaultRowHeight="13.2"/>
  <sheetData>
    <row r="7" spans="3:3">
      <c r="C7" t="s">
        <v>168</v>
      </c>
    </row>
    <row r="8" spans="3:3">
      <c r="C8" t="s">
        <v>169</v>
      </c>
    </row>
    <row r="9" spans="3:3">
      <c r="C9" t="s">
        <v>170</v>
      </c>
    </row>
    <row r="10" spans="3:3">
      <c r="C10" t="s">
        <v>171</v>
      </c>
    </row>
    <row r="11" spans="3:3">
      <c r="C11" t="s">
        <v>172</v>
      </c>
    </row>
    <row r="19" spans="35:35">
      <c r="AI19" t="s">
        <v>173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11"/>
  <dimension ref="C5:AI19"/>
  <sheetViews>
    <sheetView workbookViewId="0">
      <selection activeCell="C5" sqref="C5"/>
    </sheetView>
  </sheetViews>
  <sheetFormatPr baseColWidth="10" defaultRowHeight="13.2"/>
  <sheetData>
    <row r="5" spans="3:3">
      <c r="C5" t="s">
        <v>131</v>
      </c>
    </row>
    <row r="6" spans="3:3">
      <c r="C6" t="s">
        <v>132</v>
      </c>
    </row>
    <row r="7" spans="3:3">
      <c r="C7" t="s">
        <v>133</v>
      </c>
    </row>
    <row r="8" spans="3:3">
      <c r="C8" t="s">
        <v>134</v>
      </c>
    </row>
    <row r="19" spans="35:35">
      <c r="AI19" t="s">
        <v>167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6"/>
  <dimension ref="C7:AI19"/>
  <sheetViews>
    <sheetView workbookViewId="0">
      <selection activeCell="C15" sqref="C15"/>
    </sheetView>
  </sheetViews>
  <sheetFormatPr baseColWidth="10" defaultRowHeight="13.2"/>
  <cols>
    <col min="3" max="3" width="14.44140625" customWidth="1"/>
  </cols>
  <sheetData>
    <row r="7" spans="3:3">
      <c r="C7" s="55" t="s">
        <v>91</v>
      </c>
    </row>
    <row r="8" spans="3:3">
      <c r="C8" s="56" t="s">
        <v>88</v>
      </c>
    </row>
    <row r="9" spans="3:3">
      <c r="C9" s="47" t="s">
        <v>90</v>
      </c>
    </row>
    <row r="10" spans="3:3">
      <c r="C10" s="46" t="s">
        <v>87</v>
      </c>
    </row>
    <row r="11" spans="3:3">
      <c r="C11" s="45" t="s">
        <v>144</v>
      </c>
    </row>
    <row r="15" spans="3:3">
      <c r="C15" t="s">
        <v>119</v>
      </c>
    </row>
    <row r="16" spans="3:3">
      <c r="C16" t="s">
        <v>137</v>
      </c>
    </row>
    <row r="17" spans="3:35">
      <c r="C17" t="s">
        <v>16</v>
      </c>
    </row>
    <row r="18" spans="3:35">
      <c r="C18" t="s">
        <v>89</v>
      </c>
    </row>
    <row r="19" spans="3:35">
      <c r="C19" t="s">
        <v>51</v>
      </c>
      <c r="AI19" t="s">
        <v>148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8"/>
  <dimension ref="B5:AI34"/>
  <sheetViews>
    <sheetView workbookViewId="0">
      <selection activeCell="C33" sqref="C33"/>
    </sheetView>
  </sheetViews>
  <sheetFormatPr baseColWidth="10" defaultRowHeight="13.2"/>
  <cols>
    <col min="2" max="2" width="19.33203125" bestFit="1" customWidth="1"/>
  </cols>
  <sheetData>
    <row r="5" spans="2:2">
      <c r="B5" t="s">
        <v>126</v>
      </c>
    </row>
    <row r="6" spans="2:2">
      <c r="B6" t="s">
        <v>127</v>
      </c>
    </row>
    <row r="10" spans="2:2">
      <c r="B10" t="s">
        <v>102</v>
      </c>
    </row>
    <row r="11" spans="2:2">
      <c r="B11" t="s">
        <v>101</v>
      </c>
    </row>
    <row r="14" spans="2:2">
      <c r="B14" t="s">
        <v>131</v>
      </c>
    </row>
    <row r="15" spans="2:2">
      <c r="B15" t="s">
        <v>132</v>
      </c>
    </row>
    <row r="16" spans="2:2">
      <c r="B16" t="s">
        <v>133</v>
      </c>
    </row>
    <row r="17" spans="2:35">
      <c r="B17" t="s">
        <v>134</v>
      </c>
    </row>
    <row r="19" spans="2:35">
      <c r="AH19" t="s">
        <v>128</v>
      </c>
      <c r="AI19" t="s">
        <v>158</v>
      </c>
    </row>
    <row r="21" spans="2:35">
      <c r="B21" t="s">
        <v>151</v>
      </c>
    </row>
    <row r="22" spans="2:35">
      <c r="B22" t="s">
        <v>152</v>
      </c>
    </row>
    <row r="23" spans="2:35">
      <c r="B23" t="s">
        <v>153</v>
      </c>
    </row>
    <row r="24" spans="2:35">
      <c r="B24" t="s">
        <v>109</v>
      </c>
    </row>
    <row r="25" spans="2:35">
      <c r="B25" t="s">
        <v>154</v>
      </c>
    </row>
    <row r="26" spans="2:35">
      <c r="B26" t="s">
        <v>155</v>
      </c>
    </row>
    <row r="27" spans="2:35">
      <c r="B27" t="s">
        <v>156</v>
      </c>
    </row>
    <row r="28" spans="2:35">
      <c r="B28" t="s">
        <v>157</v>
      </c>
    </row>
    <row r="31" spans="2:35">
      <c r="B31" t="s">
        <v>141</v>
      </c>
    </row>
    <row r="32" spans="2:35">
      <c r="B32" t="s">
        <v>140</v>
      </c>
    </row>
    <row r="33" spans="2:2">
      <c r="B33" t="s">
        <v>139</v>
      </c>
    </row>
    <row r="34" spans="2:2">
      <c r="B34" t="s">
        <v>138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12"/>
  <dimension ref="C6:AI19"/>
  <sheetViews>
    <sheetView workbookViewId="0">
      <selection activeCell="C16" sqref="C16"/>
    </sheetView>
  </sheetViews>
  <sheetFormatPr baseColWidth="10" defaultRowHeight="13.2"/>
  <sheetData>
    <row r="6" spans="3:4">
      <c r="C6" t="s">
        <v>16</v>
      </c>
    </row>
    <row r="7" spans="3:4">
      <c r="C7" t="s">
        <v>89</v>
      </c>
    </row>
    <row r="8" spans="3:4">
      <c r="C8" t="s">
        <v>51</v>
      </c>
    </row>
    <row r="10" spans="3:4">
      <c r="C10" t="s">
        <v>163</v>
      </c>
      <c r="D10">
        <v>15</v>
      </c>
    </row>
    <row r="11" spans="3:4">
      <c r="C11" t="s">
        <v>164</v>
      </c>
      <c r="D11">
        <v>0</v>
      </c>
    </row>
    <row r="14" spans="3:4">
      <c r="C14" t="s">
        <v>165</v>
      </c>
    </row>
    <row r="15" spans="3:4">
      <c r="C15" t="s">
        <v>65</v>
      </c>
    </row>
    <row r="19" spans="35:35">
      <c r="AI19" t="s">
        <v>129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2"/>
  <dimension ref="B4:AI19"/>
  <sheetViews>
    <sheetView workbookViewId="0">
      <selection activeCell="I32" sqref="I32"/>
    </sheetView>
  </sheetViews>
  <sheetFormatPr baseColWidth="10" defaultRowHeight="13.2"/>
  <cols>
    <col min="2" max="2" width="15" customWidth="1"/>
  </cols>
  <sheetData>
    <row r="4" spans="2:2" ht="13.8">
      <c r="B4" s="20" t="s">
        <v>108</v>
      </c>
    </row>
    <row r="5" spans="2:2" ht="13.8">
      <c r="B5" s="20" t="s">
        <v>118</v>
      </c>
    </row>
    <row r="6" spans="2:2" ht="13.8">
      <c r="B6" s="20" t="s">
        <v>111</v>
      </c>
    </row>
    <row r="19" spans="35:35">
      <c r="AI19" t="s">
        <v>120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7"/>
  <dimension ref="A1:P57"/>
  <sheetViews>
    <sheetView zoomScale="85" workbookViewId="0">
      <selection sqref="A1:L7"/>
    </sheetView>
  </sheetViews>
  <sheetFormatPr baseColWidth="10" defaultColWidth="0" defaultRowHeight="13.2" zeroHeight="1"/>
  <cols>
    <col min="1" max="3" width="11.44140625" customWidth="1"/>
    <col min="4" max="4" width="10" customWidth="1"/>
    <col min="5" max="5" width="11.33203125" customWidth="1"/>
    <col min="6" max="6" width="11.44140625" customWidth="1"/>
    <col min="7" max="7" width="13.109375" customWidth="1"/>
    <col min="8" max="8" width="10.44140625" customWidth="1"/>
    <col min="9" max="12" width="11.44140625" customWidth="1"/>
    <col min="13" max="13" width="14.109375" customWidth="1"/>
    <col min="14" max="16" width="12" customWidth="1"/>
  </cols>
  <sheetData>
    <row r="1" spans="1:16" ht="12.75" customHeight="1">
      <c r="A1" s="168" t="s">
        <v>72</v>
      </c>
      <c r="B1" s="168"/>
      <c r="C1" s="168"/>
      <c r="D1" s="168"/>
      <c r="E1" s="168"/>
      <c r="F1" s="168"/>
      <c r="G1" s="168"/>
      <c r="H1" s="168"/>
      <c r="I1" s="168"/>
      <c r="J1" s="168"/>
      <c r="K1" s="31"/>
      <c r="L1" s="31"/>
      <c r="M1" s="32"/>
      <c r="N1" s="32"/>
      <c r="O1" s="32"/>
      <c r="P1" s="32"/>
    </row>
    <row r="2" spans="1:16" ht="12.75" customHeight="1">
      <c r="A2" s="168"/>
      <c r="B2" s="168"/>
      <c r="C2" s="168"/>
      <c r="D2" s="168"/>
      <c r="E2" s="168"/>
      <c r="F2" s="168"/>
      <c r="G2" s="168"/>
      <c r="H2" s="168"/>
      <c r="I2" s="168"/>
      <c r="J2" s="168"/>
      <c r="K2" s="31"/>
      <c r="L2" s="31"/>
      <c r="M2" s="32"/>
      <c r="N2" s="32"/>
      <c r="O2" s="32"/>
      <c r="P2" s="32"/>
    </row>
    <row r="3" spans="1:16" ht="12.75" customHeight="1">
      <c r="A3" s="168"/>
      <c r="B3" s="168"/>
      <c r="C3" s="168"/>
      <c r="D3" s="168"/>
      <c r="E3" s="168"/>
      <c r="F3" s="168"/>
      <c r="G3" s="168"/>
      <c r="H3" s="168"/>
      <c r="I3" s="168"/>
      <c r="J3" s="168"/>
      <c r="K3" s="31"/>
      <c r="L3" s="31"/>
      <c r="M3" s="32"/>
      <c r="N3" s="32"/>
      <c r="O3" s="32"/>
      <c r="P3" s="32"/>
    </row>
    <row r="4" spans="1:16" ht="12.75" customHeight="1">
      <c r="A4" s="168"/>
      <c r="B4" s="168"/>
      <c r="C4" s="168"/>
      <c r="D4" s="168"/>
      <c r="E4" s="168"/>
      <c r="F4" s="168"/>
      <c r="G4" s="168"/>
      <c r="H4" s="168"/>
      <c r="I4" s="168"/>
      <c r="J4" s="168"/>
      <c r="K4" s="31"/>
      <c r="L4" s="31"/>
      <c r="M4" s="32"/>
      <c r="N4" s="32"/>
      <c r="O4" s="32"/>
      <c r="P4" s="32"/>
    </row>
    <row r="5" spans="1:16" ht="12.75" customHeight="1">
      <c r="A5" s="168"/>
      <c r="B5" s="168"/>
      <c r="C5" s="168"/>
      <c r="D5" s="168"/>
      <c r="E5" s="168"/>
      <c r="F5" s="168"/>
      <c r="G5" s="168"/>
      <c r="H5" s="168"/>
      <c r="I5" s="168"/>
      <c r="J5" s="168"/>
      <c r="K5" s="31"/>
      <c r="L5" s="31"/>
      <c r="M5" s="16"/>
      <c r="N5" s="16"/>
      <c r="O5" s="16"/>
      <c r="P5" s="16"/>
    </row>
    <row r="6" spans="1:16" ht="12.75" customHeight="1">
      <c r="A6" s="168"/>
      <c r="B6" s="168"/>
      <c r="C6" s="168"/>
      <c r="D6" s="168"/>
      <c r="E6" s="168"/>
      <c r="F6" s="168"/>
      <c r="G6" s="168"/>
      <c r="H6" s="168"/>
      <c r="I6" s="168"/>
      <c r="J6" s="168"/>
      <c r="K6" s="31"/>
      <c r="L6" s="31"/>
      <c r="M6" s="16"/>
      <c r="N6" s="16"/>
      <c r="O6" s="16"/>
      <c r="P6" s="16"/>
    </row>
    <row r="7" spans="1:16">
      <c r="A7" s="168"/>
      <c r="B7" s="168"/>
      <c r="C7" s="168"/>
      <c r="D7" s="168"/>
      <c r="E7" s="168"/>
      <c r="F7" s="168"/>
      <c r="G7" s="168"/>
      <c r="H7" s="168"/>
      <c r="I7" s="168"/>
      <c r="J7" s="168"/>
      <c r="K7" s="16"/>
      <c r="L7" s="16"/>
      <c r="M7" s="16"/>
      <c r="N7" s="16"/>
      <c r="O7" s="16"/>
      <c r="P7" s="16"/>
    </row>
    <row r="8" spans="1:16">
      <c r="A8" s="16"/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</row>
    <row r="9" spans="1:16">
      <c r="A9" s="16"/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</row>
    <row r="10" spans="1:16">
      <c r="A10" s="16"/>
      <c r="B10" s="177" t="s">
        <v>3</v>
      </c>
      <c r="C10" s="178"/>
      <c r="D10" s="178"/>
      <c r="E10" s="178"/>
      <c r="F10" s="178"/>
      <c r="G10" s="178"/>
      <c r="H10" s="178"/>
      <c r="I10" s="179"/>
      <c r="J10" s="16"/>
      <c r="K10" s="16"/>
      <c r="L10" s="16"/>
      <c r="M10" s="16"/>
      <c r="N10" s="16"/>
      <c r="O10" s="16"/>
      <c r="P10" s="16"/>
    </row>
    <row r="11" spans="1:16">
      <c r="A11" s="16"/>
      <c r="B11" s="180"/>
      <c r="C11" s="181"/>
      <c r="D11" s="181"/>
      <c r="E11" s="181"/>
      <c r="F11" s="181"/>
      <c r="G11" s="181"/>
      <c r="H11" s="181"/>
      <c r="I11" s="182"/>
      <c r="J11" s="16"/>
      <c r="K11" s="16"/>
      <c r="L11" s="16"/>
      <c r="M11" s="16"/>
      <c r="N11" s="16"/>
      <c r="O11" s="16"/>
      <c r="P11" s="16"/>
    </row>
    <row r="12" spans="1:16">
      <c r="A12" s="16"/>
      <c r="B12" s="170"/>
      <c r="C12" s="170"/>
      <c r="D12" s="170"/>
      <c r="E12" s="170"/>
      <c r="F12" s="170"/>
      <c r="G12" s="170"/>
      <c r="H12" s="170"/>
      <c r="I12" s="170"/>
      <c r="J12" s="16"/>
      <c r="K12" s="16"/>
      <c r="L12" s="16"/>
      <c r="M12" s="16"/>
      <c r="N12" s="16"/>
      <c r="O12" s="16"/>
      <c r="P12" s="16"/>
    </row>
    <row r="13" spans="1:16">
      <c r="A13" s="16"/>
      <c r="B13" s="170"/>
      <c r="C13" s="170"/>
      <c r="D13" s="170"/>
      <c r="E13" s="170"/>
      <c r="F13" s="170"/>
      <c r="G13" s="170"/>
      <c r="H13" s="170"/>
      <c r="I13" s="170"/>
      <c r="J13" s="16"/>
      <c r="K13" s="16"/>
      <c r="L13" s="16"/>
      <c r="M13" s="16"/>
      <c r="N13" s="16"/>
      <c r="O13" s="16"/>
      <c r="P13" s="16"/>
    </row>
    <row r="14" spans="1:16">
      <c r="A14" s="16"/>
      <c r="B14" s="170"/>
      <c r="C14" s="170"/>
      <c r="D14" s="171" t="s">
        <v>50</v>
      </c>
      <c r="E14" s="172"/>
      <c r="F14" s="171" t="s">
        <v>16</v>
      </c>
      <c r="G14" s="172"/>
      <c r="H14" s="171" t="s">
        <v>51</v>
      </c>
      <c r="I14" s="172"/>
      <c r="J14" s="16"/>
      <c r="K14" s="16"/>
      <c r="L14" s="16"/>
      <c r="M14" s="16"/>
      <c r="N14" s="16"/>
      <c r="O14" s="16"/>
      <c r="P14" s="16"/>
    </row>
    <row r="15" spans="1:16">
      <c r="A15" s="16"/>
      <c r="B15" s="170"/>
      <c r="C15" s="170"/>
      <c r="D15" s="173"/>
      <c r="E15" s="174"/>
      <c r="F15" s="173"/>
      <c r="G15" s="174"/>
      <c r="H15" s="173"/>
      <c r="I15" s="174"/>
      <c r="J15" s="16"/>
      <c r="K15" s="16"/>
      <c r="L15" s="16"/>
      <c r="M15" s="16"/>
      <c r="N15" s="16"/>
      <c r="O15" s="16"/>
      <c r="P15" s="16"/>
    </row>
    <row r="16" spans="1:16">
      <c r="A16" s="16"/>
      <c r="B16" s="183" t="s">
        <v>2</v>
      </c>
      <c r="C16" s="169" t="s">
        <v>48</v>
      </c>
      <c r="D16" s="175" t="e">
        <f>E49</f>
        <v>#REF!</v>
      </c>
      <c r="E16" s="175"/>
      <c r="F16" s="175" t="e">
        <f>F49</f>
        <v>#REF!</v>
      </c>
      <c r="G16" s="175"/>
      <c r="H16" s="176" t="e">
        <f>G49</f>
        <v>#REF!</v>
      </c>
      <c r="I16" s="176"/>
      <c r="J16" s="16"/>
      <c r="K16" s="16"/>
      <c r="L16" s="16"/>
      <c r="M16" s="16"/>
      <c r="N16" s="16"/>
      <c r="O16" s="16"/>
      <c r="P16" s="16"/>
    </row>
    <row r="17" spans="1:16">
      <c r="A17" s="16"/>
      <c r="B17" s="184"/>
      <c r="C17" s="169"/>
      <c r="D17" s="175"/>
      <c r="E17" s="175"/>
      <c r="F17" s="175"/>
      <c r="G17" s="175"/>
      <c r="H17" s="176"/>
      <c r="I17" s="176"/>
      <c r="J17" s="16"/>
      <c r="K17" s="16"/>
      <c r="L17" s="16"/>
      <c r="M17" s="16"/>
      <c r="N17" s="16"/>
      <c r="O17" s="16"/>
      <c r="P17" s="16"/>
    </row>
    <row r="18" spans="1:16">
      <c r="A18" s="16"/>
      <c r="B18" s="184"/>
      <c r="C18" s="169"/>
      <c r="D18" s="175"/>
      <c r="E18" s="175"/>
      <c r="F18" s="175"/>
      <c r="G18" s="175"/>
      <c r="H18" s="176"/>
      <c r="I18" s="176"/>
      <c r="J18" s="16"/>
      <c r="K18" s="16"/>
      <c r="L18" s="16"/>
      <c r="M18" s="16"/>
      <c r="N18" s="16"/>
      <c r="O18" s="16"/>
      <c r="P18" s="16"/>
    </row>
    <row r="19" spans="1:16">
      <c r="A19" s="16"/>
      <c r="B19" s="184"/>
      <c r="C19" s="169"/>
      <c r="D19" s="175"/>
      <c r="E19" s="175"/>
      <c r="F19" s="175"/>
      <c r="G19" s="175"/>
      <c r="H19" s="176"/>
      <c r="I19" s="176"/>
      <c r="J19" s="16"/>
      <c r="K19" s="16"/>
      <c r="L19" s="16"/>
      <c r="M19" s="16"/>
      <c r="N19" s="16"/>
      <c r="O19" s="16"/>
      <c r="P19" s="16"/>
    </row>
    <row r="20" spans="1:16">
      <c r="A20" s="16"/>
      <c r="B20" s="184"/>
      <c r="C20" s="169"/>
      <c r="D20" s="175"/>
      <c r="E20" s="175"/>
      <c r="F20" s="175"/>
      <c r="G20" s="175"/>
      <c r="H20" s="176"/>
      <c r="I20" s="176"/>
      <c r="J20" s="16"/>
      <c r="K20" s="16"/>
      <c r="L20" s="16"/>
      <c r="M20" s="16"/>
      <c r="N20" s="16"/>
      <c r="O20" s="16"/>
      <c r="P20" s="16"/>
    </row>
    <row r="21" spans="1:16">
      <c r="A21" s="16"/>
      <c r="B21" s="184"/>
      <c r="C21" s="169" t="s">
        <v>49</v>
      </c>
      <c r="D21" s="175" t="e">
        <f>H49</f>
        <v>#REF!</v>
      </c>
      <c r="E21" s="175"/>
      <c r="F21" s="176" t="e">
        <f>I49</f>
        <v>#REF!</v>
      </c>
      <c r="G21" s="176"/>
      <c r="H21" s="186" t="e">
        <f>J49</f>
        <v>#REF!</v>
      </c>
      <c r="I21" s="186"/>
      <c r="J21" s="16"/>
      <c r="K21" s="16"/>
      <c r="L21" s="16"/>
      <c r="M21" s="16"/>
      <c r="N21" s="16"/>
      <c r="O21" s="16"/>
      <c r="P21" s="16"/>
    </row>
    <row r="22" spans="1:16">
      <c r="A22" s="16"/>
      <c r="B22" s="184"/>
      <c r="C22" s="169"/>
      <c r="D22" s="175"/>
      <c r="E22" s="175"/>
      <c r="F22" s="176"/>
      <c r="G22" s="176"/>
      <c r="H22" s="186"/>
      <c r="I22" s="186"/>
      <c r="J22" s="16"/>
      <c r="K22" s="16"/>
      <c r="L22" s="16"/>
      <c r="M22" s="16"/>
      <c r="N22" s="16"/>
      <c r="O22" s="16"/>
      <c r="P22" s="16"/>
    </row>
    <row r="23" spans="1:16">
      <c r="A23" s="16"/>
      <c r="B23" s="184"/>
      <c r="C23" s="169"/>
      <c r="D23" s="175"/>
      <c r="E23" s="175"/>
      <c r="F23" s="176"/>
      <c r="G23" s="176"/>
      <c r="H23" s="186"/>
      <c r="I23" s="186"/>
      <c r="J23" s="16"/>
      <c r="K23" s="16"/>
      <c r="L23" s="16"/>
      <c r="M23" s="16"/>
      <c r="N23" s="16"/>
      <c r="O23" s="16"/>
      <c r="P23" s="16"/>
    </row>
    <row r="24" spans="1:16">
      <c r="A24" s="16"/>
      <c r="B24" s="184"/>
      <c r="C24" s="169"/>
      <c r="D24" s="175"/>
      <c r="E24" s="175"/>
      <c r="F24" s="176"/>
      <c r="G24" s="176"/>
      <c r="H24" s="186"/>
      <c r="I24" s="186"/>
      <c r="J24" s="16"/>
      <c r="K24" s="16"/>
      <c r="L24" s="16"/>
      <c r="M24" s="16"/>
      <c r="N24" s="16"/>
      <c r="O24" s="16"/>
      <c r="P24" s="16"/>
    </row>
    <row r="25" spans="1:16">
      <c r="A25" s="16"/>
      <c r="B25" s="184"/>
      <c r="C25" s="169"/>
      <c r="D25" s="175"/>
      <c r="E25" s="175"/>
      <c r="F25" s="176"/>
      <c r="G25" s="176"/>
      <c r="H25" s="186"/>
      <c r="I25" s="186"/>
      <c r="J25" s="16"/>
      <c r="K25" s="16"/>
      <c r="L25" s="16"/>
      <c r="M25" s="16"/>
      <c r="N25" s="16"/>
      <c r="O25" s="16"/>
      <c r="P25" s="16"/>
    </row>
    <row r="26" spans="1:16">
      <c r="A26" s="16"/>
      <c r="B26" s="184"/>
      <c r="C26" s="169" t="s">
        <v>30</v>
      </c>
      <c r="D26" s="176" t="e">
        <f>K49</f>
        <v>#REF!</v>
      </c>
      <c r="E26" s="176"/>
      <c r="F26" s="186" t="e">
        <f>L49</f>
        <v>#REF!</v>
      </c>
      <c r="G26" s="186"/>
      <c r="H26" s="186" t="e">
        <f>M49</f>
        <v>#REF!</v>
      </c>
      <c r="I26" s="186"/>
      <c r="J26" s="16"/>
      <c r="K26" s="16"/>
      <c r="L26" s="16"/>
      <c r="M26" s="16"/>
      <c r="N26" s="16"/>
      <c r="O26" s="16"/>
      <c r="P26" s="16"/>
    </row>
    <row r="27" spans="1:16">
      <c r="A27" s="16"/>
      <c r="B27" s="184"/>
      <c r="C27" s="169"/>
      <c r="D27" s="176"/>
      <c r="E27" s="176"/>
      <c r="F27" s="186"/>
      <c r="G27" s="186"/>
      <c r="H27" s="186"/>
      <c r="I27" s="186"/>
      <c r="J27" s="16"/>
      <c r="K27" s="16"/>
      <c r="L27" s="16"/>
      <c r="M27" s="16"/>
      <c r="N27" s="16"/>
      <c r="O27" s="16"/>
      <c r="P27" s="16"/>
    </row>
    <row r="28" spans="1:16">
      <c r="A28" s="16"/>
      <c r="B28" s="184"/>
      <c r="C28" s="169"/>
      <c r="D28" s="176"/>
      <c r="E28" s="176"/>
      <c r="F28" s="186"/>
      <c r="G28" s="186"/>
      <c r="H28" s="186"/>
      <c r="I28" s="186"/>
      <c r="J28" s="16"/>
      <c r="K28" s="16"/>
      <c r="L28" s="16"/>
      <c r="M28" s="16"/>
      <c r="N28" s="16"/>
      <c r="O28" s="16"/>
      <c r="P28" s="16"/>
    </row>
    <row r="29" spans="1:16">
      <c r="A29" s="16"/>
      <c r="B29" s="184"/>
      <c r="C29" s="169"/>
      <c r="D29" s="176"/>
      <c r="E29" s="176"/>
      <c r="F29" s="186"/>
      <c r="G29" s="186"/>
      <c r="H29" s="186"/>
      <c r="I29" s="186"/>
      <c r="J29" s="16"/>
      <c r="K29" s="16"/>
      <c r="L29" s="16"/>
      <c r="M29" s="16"/>
      <c r="N29" s="16"/>
      <c r="O29" s="16"/>
      <c r="P29" s="16"/>
    </row>
    <row r="30" spans="1:16">
      <c r="A30" s="16"/>
      <c r="B30" s="185"/>
      <c r="C30" s="169"/>
      <c r="D30" s="176"/>
      <c r="E30" s="176"/>
      <c r="F30" s="186"/>
      <c r="G30" s="186"/>
      <c r="H30" s="186"/>
      <c r="I30" s="186"/>
      <c r="J30" s="16"/>
      <c r="K30" s="16"/>
      <c r="L30" s="16"/>
      <c r="M30" s="16"/>
      <c r="N30" s="16"/>
      <c r="O30" s="16"/>
      <c r="P30" s="16"/>
    </row>
    <row r="31" spans="1:16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</row>
    <row r="32" spans="1:16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</row>
    <row r="33" spans="1:16">
      <c r="A33" s="16"/>
      <c r="B33" s="16"/>
      <c r="C33" s="16"/>
      <c r="D33" s="16"/>
      <c r="E33" s="16"/>
      <c r="F33" s="16"/>
      <c r="G33" s="16"/>
      <c r="H33" s="23"/>
      <c r="I33" s="26" t="s">
        <v>75</v>
      </c>
      <c r="J33" s="16"/>
      <c r="K33" s="16"/>
      <c r="L33" s="16"/>
      <c r="M33" s="16"/>
      <c r="N33" s="16"/>
      <c r="O33" s="16"/>
      <c r="P33" s="16"/>
    </row>
    <row r="34" spans="1:16">
      <c r="A34" s="16"/>
      <c r="B34" s="16"/>
      <c r="C34" s="16"/>
      <c r="D34" s="16"/>
      <c r="E34" s="16"/>
      <c r="F34" s="16"/>
      <c r="G34" s="16"/>
      <c r="H34" s="25"/>
      <c r="I34" s="26" t="s">
        <v>76</v>
      </c>
      <c r="J34" s="16"/>
      <c r="K34" s="16"/>
      <c r="L34" s="16"/>
      <c r="M34" s="16"/>
      <c r="N34" s="16"/>
      <c r="O34" s="16"/>
      <c r="P34" s="16"/>
    </row>
    <row r="35" spans="1:16">
      <c r="A35" s="16"/>
      <c r="B35" s="16"/>
      <c r="C35" s="16"/>
      <c r="D35" s="16"/>
      <c r="E35" s="16"/>
      <c r="F35" s="16"/>
      <c r="G35" s="16"/>
      <c r="H35" s="24"/>
      <c r="I35" s="26" t="s">
        <v>77</v>
      </c>
      <c r="J35" s="16"/>
      <c r="K35" s="16"/>
      <c r="L35" s="16"/>
      <c r="M35" s="16"/>
      <c r="N35" s="16"/>
      <c r="O35" s="16"/>
      <c r="P35" s="16"/>
    </row>
    <row r="36" spans="1:16">
      <c r="A36" s="16"/>
      <c r="B36" s="16"/>
      <c r="C36" s="16"/>
      <c r="D36" s="16"/>
      <c r="E36" s="16"/>
      <c r="F36" s="16"/>
      <c r="G36" s="16"/>
      <c r="H36" s="19"/>
      <c r="I36" s="26"/>
      <c r="J36" s="16"/>
      <c r="K36" s="16"/>
      <c r="L36" s="16"/>
      <c r="M36" s="16"/>
      <c r="N36" s="16"/>
      <c r="O36" s="16"/>
      <c r="P36" s="16"/>
    </row>
    <row r="37" spans="1:16">
      <c r="A37" s="16"/>
      <c r="B37" s="16"/>
      <c r="C37" s="16"/>
      <c r="D37" s="16"/>
      <c r="E37" s="16"/>
      <c r="F37" s="16"/>
      <c r="G37" s="16"/>
      <c r="H37" s="19"/>
      <c r="I37" s="26"/>
      <c r="J37" s="16"/>
      <c r="K37" s="16"/>
      <c r="L37" s="16"/>
      <c r="M37" s="16"/>
      <c r="N37" s="16"/>
      <c r="O37" s="16"/>
      <c r="P37" s="16"/>
    </row>
    <row r="38" spans="1:16" ht="26.4" hidden="1">
      <c r="A38" s="22"/>
      <c r="B38" s="22" t="s">
        <v>54</v>
      </c>
      <c r="C38" s="27" t="s">
        <v>74</v>
      </c>
      <c r="D38" s="27" t="s">
        <v>73</v>
      </c>
      <c r="E38" s="28" t="s">
        <v>78</v>
      </c>
      <c r="F38" s="28" t="s">
        <v>79</v>
      </c>
      <c r="G38" s="28" t="s">
        <v>80</v>
      </c>
      <c r="H38" s="28" t="s">
        <v>81</v>
      </c>
      <c r="I38" s="28" t="s">
        <v>82</v>
      </c>
      <c r="J38" s="28" t="s">
        <v>83</v>
      </c>
      <c r="K38" s="28" t="s">
        <v>84</v>
      </c>
      <c r="L38" s="28" t="s">
        <v>85</v>
      </c>
      <c r="M38" s="28" t="s">
        <v>86</v>
      </c>
      <c r="N38" s="29"/>
      <c r="O38" s="29"/>
      <c r="P38" s="16"/>
    </row>
    <row r="39" spans="1:16" hidden="1">
      <c r="A39" s="22"/>
      <c r="B39" s="22" t="e">
        <f>#REF!</f>
        <v>#REF!</v>
      </c>
      <c r="C39" s="22" t="e">
        <f>#REF!</f>
        <v>#REF!</v>
      </c>
      <c r="D39" s="22" t="e">
        <f>#REF!</f>
        <v>#REF!</v>
      </c>
      <c r="E39" s="30" t="e">
        <f>IF(AND($C$39=1,$D$39=1),"R1","")</f>
        <v>#REF!</v>
      </c>
      <c r="F39" s="30" t="e">
        <f>IF(AND($C$39=1,$D$39=2),"R1","")</f>
        <v>#REF!</v>
      </c>
      <c r="G39" s="30" t="e">
        <f>IF(AND($C$39=1,$D$39=3),"R1","")</f>
        <v>#REF!</v>
      </c>
      <c r="H39" s="30" t="e">
        <f>IF(AND($C$39=2,$D$39=1),"R1","")</f>
        <v>#REF!</v>
      </c>
      <c r="I39" s="30" t="e">
        <f>IF(AND($C$39=2,$D$39=2),"R1","")</f>
        <v>#REF!</v>
      </c>
      <c r="J39" s="30" t="e">
        <f>IF(AND($C$39=2,$D$39=3),"R1","")</f>
        <v>#REF!</v>
      </c>
      <c r="K39" s="30" t="e">
        <f>IF(AND($C$39=3,$D$39=1),"R1","")</f>
        <v>#REF!</v>
      </c>
      <c r="L39" s="30" t="e">
        <f>IF(AND($C$39=3,$D$39=2),"R1","")</f>
        <v>#REF!</v>
      </c>
      <c r="M39" s="30" t="e">
        <f>IF(AND($C$39=3,$D$39=3),"R1","")</f>
        <v>#REF!</v>
      </c>
      <c r="N39" s="19"/>
      <c r="O39" s="19"/>
      <c r="P39" s="16"/>
    </row>
    <row r="40" spans="1:16" hidden="1">
      <c r="A40" s="22"/>
      <c r="B40" s="22" t="e">
        <f>#REF!</f>
        <v>#REF!</v>
      </c>
      <c r="C40" s="22" t="e">
        <f>#REF!</f>
        <v>#REF!</v>
      </c>
      <c r="D40" s="22" t="e">
        <f>#REF!</f>
        <v>#REF!</v>
      </c>
      <c r="E40" s="30" t="e">
        <f>IF(AND($C$40=1,$D$40=1),"R2","")</f>
        <v>#REF!</v>
      </c>
      <c r="F40" s="30" t="e">
        <f>IF(AND($C$40=1,$D$40=2),"R2","")</f>
        <v>#REF!</v>
      </c>
      <c r="G40" s="30" t="e">
        <f>IF(AND($C$40=1,$D$40=3),"R2","")</f>
        <v>#REF!</v>
      </c>
      <c r="H40" s="30" t="e">
        <f>IF(AND($C$40=2,$D$40=1),"R2","")</f>
        <v>#REF!</v>
      </c>
      <c r="I40" s="30" t="e">
        <f>IF(AND($C$40=2,$D$40=2),"R2","")</f>
        <v>#REF!</v>
      </c>
      <c r="J40" s="30" t="e">
        <f>IF(AND($C$40=2,$D$40=3),"R2","")</f>
        <v>#REF!</v>
      </c>
      <c r="K40" s="30" t="e">
        <f>IF(AND($C$40=3,$D$40=1),"R2","")</f>
        <v>#REF!</v>
      </c>
      <c r="L40" s="30" t="e">
        <f>IF(AND($C$40=3,$D$40=2),"R2","")</f>
        <v>#REF!</v>
      </c>
      <c r="M40" s="30" t="e">
        <f>IF(AND($C$40=3,$D$40=3),"R2","")</f>
        <v>#REF!</v>
      </c>
      <c r="N40" s="19"/>
      <c r="O40" s="19"/>
      <c r="P40" s="16"/>
    </row>
    <row r="41" spans="1:16" hidden="1">
      <c r="A41" s="22"/>
      <c r="B41" s="22" t="e">
        <f>#REF!</f>
        <v>#REF!</v>
      </c>
      <c r="C41" s="22" t="e">
        <f>#REF!</f>
        <v>#REF!</v>
      </c>
      <c r="D41" s="22" t="e">
        <f>#REF!</f>
        <v>#REF!</v>
      </c>
      <c r="E41" s="30" t="e">
        <f>IF(AND($C$41=1,$D$41=1),"R3","")</f>
        <v>#REF!</v>
      </c>
      <c r="F41" s="30" t="e">
        <f>IF(AND($C$41=1,$D$41=2),"R2","")</f>
        <v>#REF!</v>
      </c>
      <c r="G41" s="30" t="e">
        <f>IF(AND($C$41=1,$D$41=3),"R3","")</f>
        <v>#REF!</v>
      </c>
      <c r="H41" s="30" t="e">
        <f>IF(AND($C$41=2,$D$41=1),"R3","")</f>
        <v>#REF!</v>
      </c>
      <c r="I41" s="30" t="e">
        <f>IF(AND($C$41=2,$D$41=2),"R3","")</f>
        <v>#REF!</v>
      </c>
      <c r="J41" s="30" t="e">
        <f>IF(AND($C$41=2,$D$41=3),"R3","")</f>
        <v>#REF!</v>
      </c>
      <c r="K41" s="30" t="e">
        <f>IF(AND($C$41=3,$D$41=1),"R3","")</f>
        <v>#REF!</v>
      </c>
      <c r="L41" s="30" t="e">
        <f>IF(AND($C$41=3,$D$41=2),"R3","")</f>
        <v>#REF!</v>
      </c>
      <c r="M41" s="30" t="e">
        <f>IF(AND($C$41=3,$D$41=3),"R3","")</f>
        <v>#REF!</v>
      </c>
      <c r="N41" s="19"/>
      <c r="O41" s="19"/>
      <c r="P41" s="16"/>
    </row>
    <row r="42" spans="1:16" hidden="1">
      <c r="A42" s="22"/>
      <c r="B42" s="22" t="e">
        <f>#REF!</f>
        <v>#REF!</v>
      </c>
      <c r="C42" s="22" t="e">
        <f>#REF!</f>
        <v>#REF!</v>
      </c>
      <c r="D42" s="22" t="e">
        <f>#REF!</f>
        <v>#REF!</v>
      </c>
      <c r="E42" s="30" t="e">
        <f>IF(AND($C$42=1,$D$42=1),"R4","")</f>
        <v>#REF!</v>
      </c>
      <c r="F42" s="30" t="e">
        <f>IF(AND($C$42=1,$D$42=2),"R4","")</f>
        <v>#REF!</v>
      </c>
      <c r="G42" s="30" t="e">
        <f>IF(AND($C$42=1,$D$42=3),"R4","")</f>
        <v>#REF!</v>
      </c>
      <c r="H42" s="30" t="e">
        <f>IF(AND($C$42=2,$D$42=1),"R4","")</f>
        <v>#REF!</v>
      </c>
      <c r="I42" s="30" t="e">
        <f>IF(AND($C$42=2,$D$42=2),"R4","")</f>
        <v>#REF!</v>
      </c>
      <c r="J42" s="30" t="e">
        <f>IF(AND($C$42=2,$D$42=3),"R4","")</f>
        <v>#REF!</v>
      </c>
      <c r="K42" s="30" t="e">
        <f>IF(AND($C$42=3,$D$42=1),"R4","")</f>
        <v>#REF!</v>
      </c>
      <c r="L42" s="30" t="e">
        <f>IF(AND($C$42=3,$D$42=2),"R4","")</f>
        <v>#REF!</v>
      </c>
      <c r="M42" s="30" t="e">
        <f>IF(AND($C$42=3,$D$42=3),"R4","")</f>
        <v>#REF!</v>
      </c>
      <c r="N42" s="19"/>
      <c r="O42" s="19"/>
      <c r="P42" s="16"/>
    </row>
    <row r="43" spans="1:16" hidden="1">
      <c r="A43" s="22"/>
      <c r="B43" s="22" t="e">
        <f>#REF!</f>
        <v>#REF!</v>
      </c>
      <c r="C43" s="22" t="e">
        <f>#REF!</f>
        <v>#REF!</v>
      </c>
      <c r="D43" s="22" t="e">
        <f>#REF!</f>
        <v>#REF!</v>
      </c>
      <c r="E43" s="30" t="e">
        <f>IF(AND($C$43=1,$D$43=1),"R5","")</f>
        <v>#REF!</v>
      </c>
      <c r="F43" s="30" t="e">
        <f>IF(AND($C$43=1,$D$43=2),"R5","")</f>
        <v>#REF!</v>
      </c>
      <c r="G43" s="30" t="e">
        <f>IF(AND($C$43=1,$D$43=3),"R5","")</f>
        <v>#REF!</v>
      </c>
      <c r="H43" s="30" t="e">
        <f>IF(AND($C$43=2,$D$43=1),"R5","")</f>
        <v>#REF!</v>
      </c>
      <c r="I43" s="30" t="e">
        <f>IF(AND($C$43=2,$D$43=2),"R5","")</f>
        <v>#REF!</v>
      </c>
      <c r="J43" s="30" t="e">
        <f>IF(AND($C$43=2,$D$43=3),"R5","")</f>
        <v>#REF!</v>
      </c>
      <c r="K43" s="30" t="e">
        <f>IF(AND($C$43=3,$D$43=1),"R5","")</f>
        <v>#REF!</v>
      </c>
      <c r="L43" s="30" t="e">
        <f>IF(AND($C$43=3,$D$43=2),"R5","")</f>
        <v>#REF!</v>
      </c>
      <c r="M43" s="30" t="e">
        <f>IF(AND($C$43=3,$D$43=3),"R5","")</f>
        <v>#REF!</v>
      </c>
      <c r="N43" s="19"/>
      <c r="O43" s="19"/>
      <c r="P43" s="16"/>
    </row>
    <row r="44" spans="1:16" hidden="1">
      <c r="A44" s="22"/>
      <c r="B44" s="22" t="e">
        <f>#REF!</f>
        <v>#REF!</v>
      </c>
      <c r="C44" s="22" t="e">
        <f>#REF!</f>
        <v>#REF!</v>
      </c>
      <c r="D44" s="22" t="e">
        <f>#REF!</f>
        <v>#REF!</v>
      </c>
      <c r="E44" s="30" t="e">
        <f>IF(AND($C$44=1,$D$44=1),"R6","")</f>
        <v>#REF!</v>
      </c>
      <c r="F44" s="30" t="e">
        <f>IF(AND($C$44=1,$D$44=2),"R6","")</f>
        <v>#REF!</v>
      </c>
      <c r="G44" s="30" t="e">
        <f>IF(AND($C$44=1,$D$44=3),"R6","")</f>
        <v>#REF!</v>
      </c>
      <c r="H44" s="30" t="e">
        <f>IF(AND($C$44=2,$D$44=1),"R6","")</f>
        <v>#REF!</v>
      </c>
      <c r="I44" s="30" t="e">
        <f>IF(AND($C$44=2,$D$44=2),"R6","")</f>
        <v>#REF!</v>
      </c>
      <c r="J44" s="30" t="e">
        <f>IF(AND($C$44=2,$D$44=3),"R6","")</f>
        <v>#REF!</v>
      </c>
      <c r="K44" s="30" t="e">
        <f>IF(AND($C$44=3,$D$44=1),"R6","")</f>
        <v>#REF!</v>
      </c>
      <c r="L44" s="30" t="e">
        <f>IF(AND($C$44=3,$D$44=2),"R6","")</f>
        <v>#REF!</v>
      </c>
      <c r="M44" s="30" t="e">
        <f>IF(AND($C$44=3,$D$44=3),"R6","")</f>
        <v>#REF!</v>
      </c>
      <c r="N44" s="19"/>
      <c r="O44" s="19"/>
      <c r="P44" s="16"/>
    </row>
    <row r="45" spans="1:16" hidden="1">
      <c r="A45" s="22"/>
      <c r="B45" s="22" t="e">
        <f>#REF!</f>
        <v>#REF!</v>
      </c>
      <c r="C45" s="22" t="e">
        <f>#REF!</f>
        <v>#REF!</v>
      </c>
      <c r="D45" s="22" t="e">
        <f>#REF!</f>
        <v>#REF!</v>
      </c>
      <c r="E45" s="30" t="e">
        <f>IF(AND($C$45=1,$D$45=1),"R7","")</f>
        <v>#REF!</v>
      </c>
      <c r="F45" s="30" t="e">
        <f>IF(AND($C$45=1,$D$45=2),"R7","")</f>
        <v>#REF!</v>
      </c>
      <c r="G45" s="30" t="e">
        <f>IF(AND($C$45=1,$D$45=3),"R7","")</f>
        <v>#REF!</v>
      </c>
      <c r="H45" s="30" t="e">
        <f>IF(AND($C$45=2,$D$45=1),"R7","")</f>
        <v>#REF!</v>
      </c>
      <c r="I45" s="30" t="e">
        <f>IF(AND($C$45=2,$D$45=2),"R7","")</f>
        <v>#REF!</v>
      </c>
      <c r="J45" s="30" t="e">
        <f>IF(AND($C$45=2,$D$45=3),"R7","")</f>
        <v>#REF!</v>
      </c>
      <c r="K45" s="30" t="e">
        <f>IF(AND($C$45=3,$D$45=1),"R7","")</f>
        <v>#REF!</v>
      </c>
      <c r="L45" s="30" t="e">
        <f>IF(AND($C$45=3,$D$45=2),"R7","")</f>
        <v>#REF!</v>
      </c>
      <c r="M45" s="30" t="e">
        <f>IF(AND($C$45=3,$D$45=3),"R7","")</f>
        <v>#REF!</v>
      </c>
      <c r="N45" s="19"/>
      <c r="O45" s="19"/>
      <c r="P45" s="16"/>
    </row>
    <row r="46" spans="1:16" hidden="1">
      <c r="A46" s="22"/>
      <c r="B46" s="22" t="e">
        <f>#REF!</f>
        <v>#REF!</v>
      </c>
      <c r="C46" s="22" t="e">
        <f>#REF!</f>
        <v>#REF!</v>
      </c>
      <c r="D46" s="22" t="e">
        <f>#REF!</f>
        <v>#REF!</v>
      </c>
      <c r="E46" s="30" t="e">
        <f>IF(AND($C$46=1,$D$46=1),"R8","")</f>
        <v>#REF!</v>
      </c>
      <c r="F46" s="30" t="e">
        <f>IF(AND($C$46=1,$D$46=2),"R8","")</f>
        <v>#REF!</v>
      </c>
      <c r="G46" s="30" t="e">
        <f>IF(AND($C$46=1,$D$46=3),"R8","")</f>
        <v>#REF!</v>
      </c>
      <c r="H46" s="30" t="e">
        <f>IF(AND($C$46=2,$D$46=1),"R8","")</f>
        <v>#REF!</v>
      </c>
      <c r="I46" s="30" t="e">
        <f>IF(AND($C$46=2,$D$46=2),"R8","")</f>
        <v>#REF!</v>
      </c>
      <c r="J46" s="30" t="e">
        <f>IF(AND($C$46=2,$D$46=3),"R8","")</f>
        <v>#REF!</v>
      </c>
      <c r="K46" s="30" t="e">
        <f>IF(AND($C$46=3,$D$46=1),"R8","")</f>
        <v>#REF!</v>
      </c>
      <c r="L46" s="30" t="e">
        <f>IF(AND($C$46=3,$D$46=2),"R8","")</f>
        <v>#REF!</v>
      </c>
      <c r="M46" s="30" t="e">
        <f>IF(AND($C$46=3,$D$46=3),"R8","")</f>
        <v>#REF!</v>
      </c>
      <c r="N46" s="19"/>
      <c r="O46" s="19"/>
      <c r="P46" s="16"/>
    </row>
    <row r="47" spans="1:16" hidden="1">
      <c r="A47" s="22"/>
      <c r="B47" s="22" t="e">
        <f>#REF!</f>
        <v>#REF!</v>
      </c>
      <c r="C47" s="22" t="e">
        <f>#REF!</f>
        <v>#REF!</v>
      </c>
      <c r="D47" s="22" t="e">
        <f>#REF!</f>
        <v>#REF!</v>
      </c>
      <c r="E47" s="30" t="e">
        <f>IF(AND($C$47=1,$D$47=1),"R9","")</f>
        <v>#REF!</v>
      </c>
      <c r="F47" s="30" t="e">
        <f>IF(AND($C$47=1,$D$47=2),"R9","")</f>
        <v>#REF!</v>
      </c>
      <c r="G47" s="30" t="e">
        <f>IF(AND($C$47=1,$D$47=3),"R9","")</f>
        <v>#REF!</v>
      </c>
      <c r="H47" s="30" t="e">
        <f>IF(AND($C$47=2,$D$47=1),"R9","")</f>
        <v>#REF!</v>
      </c>
      <c r="I47" s="30" t="e">
        <f>IF(AND($C$47=2,$D$47=2),"R9","")</f>
        <v>#REF!</v>
      </c>
      <c r="J47" s="30" t="e">
        <f>IF(AND($C$47=2,$D$47=3),"R9","")</f>
        <v>#REF!</v>
      </c>
      <c r="K47" s="30" t="e">
        <f>IF(AND($C$47=3,$D$47=1),"R9","")</f>
        <v>#REF!</v>
      </c>
      <c r="L47" s="30" t="e">
        <f>IF(AND($C$47=3,$D$47=2),"R9","")</f>
        <v>#REF!</v>
      </c>
      <c r="M47" s="30" t="e">
        <f>IF(AND($C$47=3,$D$47=3),"R9","")</f>
        <v>#REF!</v>
      </c>
      <c r="N47" s="19"/>
      <c r="O47" s="19"/>
      <c r="P47" s="16"/>
    </row>
    <row r="48" spans="1:16" hidden="1">
      <c r="A48" s="22"/>
      <c r="B48" s="22" t="e">
        <f>#REF!</f>
        <v>#REF!</v>
      </c>
      <c r="C48" s="22" t="e">
        <f>#REF!</f>
        <v>#REF!</v>
      </c>
      <c r="D48" s="22" t="e">
        <f>#REF!</f>
        <v>#REF!</v>
      </c>
      <c r="E48" s="30" t="e">
        <f>IF(AND($C$48=1,$D$48=1),"R10","")</f>
        <v>#REF!</v>
      </c>
      <c r="F48" s="30" t="e">
        <f>IF(AND($C$48=1,$D$48=2),"R10","")</f>
        <v>#REF!</v>
      </c>
      <c r="G48" s="30" t="e">
        <f>IF(AND($C$48=1,$D$48=3),"R10","")</f>
        <v>#REF!</v>
      </c>
      <c r="H48" s="30" t="e">
        <f>IF(AND($C$48=2,$D$48=1),"R10","")</f>
        <v>#REF!</v>
      </c>
      <c r="I48" s="30" t="e">
        <f>IF(AND($C$48=2,$D$48=2),"R10","")</f>
        <v>#REF!</v>
      </c>
      <c r="J48" s="30" t="e">
        <f>IF(AND($C$48=2,$D$48=3),"R10","")</f>
        <v>#REF!</v>
      </c>
      <c r="K48" s="30" t="e">
        <f>IF(AND($C$48=3,$D$48=1),"R10","")</f>
        <v>#REF!</v>
      </c>
      <c r="L48" s="30" t="e">
        <f>IF(AND($C$48=3,$D$48=2),"R10","")</f>
        <v>#REF!</v>
      </c>
      <c r="M48" s="30" t="e">
        <f>IF(AND($C$48=3,$D$48=3),"R10","")</f>
        <v>#REF!</v>
      </c>
      <c r="N48" s="19"/>
      <c r="O48" s="19"/>
      <c r="P48" s="16"/>
    </row>
    <row r="49" spans="1:16" hidden="1">
      <c r="A49" s="22"/>
      <c r="B49" s="22"/>
      <c r="C49" s="22"/>
      <c r="D49" s="22"/>
      <c r="E49" s="28" t="e">
        <f>CONCATENATE(E39," ",E40," ",E41," ",E42," ",E43," ",E44," ",E45," ",E46," ",E47," ",E48)</f>
        <v>#REF!</v>
      </c>
      <c r="F49" s="28" t="e">
        <f t="shared" ref="F49:M49" si="0">CONCATENATE(F39," ",F40," ",F41," ",F42," ",F43," ",F44," ",F45," ",F46," ",F47," ",F48)</f>
        <v>#REF!</v>
      </c>
      <c r="G49" s="28" t="e">
        <f t="shared" si="0"/>
        <v>#REF!</v>
      </c>
      <c r="H49" s="28" t="e">
        <f t="shared" si="0"/>
        <v>#REF!</v>
      </c>
      <c r="I49" s="28" t="e">
        <f t="shared" si="0"/>
        <v>#REF!</v>
      </c>
      <c r="J49" s="28" t="e">
        <f t="shared" si="0"/>
        <v>#REF!</v>
      </c>
      <c r="K49" s="28" t="e">
        <f t="shared" si="0"/>
        <v>#REF!</v>
      </c>
      <c r="L49" s="28" t="e">
        <f t="shared" si="0"/>
        <v>#REF!</v>
      </c>
      <c r="M49" s="28" t="e">
        <f t="shared" si="0"/>
        <v>#REF!</v>
      </c>
      <c r="N49" s="16"/>
      <c r="O49" s="16"/>
      <c r="P49" s="16"/>
    </row>
    <row r="50" spans="1:16">
      <c r="A50" s="22"/>
      <c r="B50" s="22"/>
      <c r="C50" s="22"/>
      <c r="D50" s="22"/>
      <c r="E50" s="22"/>
      <c r="F50" s="22"/>
      <c r="G50" s="16"/>
      <c r="H50" s="16"/>
      <c r="I50" s="16"/>
      <c r="J50" s="16"/>
      <c r="K50" s="16"/>
      <c r="L50" s="16"/>
      <c r="M50" s="16"/>
      <c r="N50" s="16"/>
      <c r="O50" s="16"/>
      <c r="P50" s="16"/>
    </row>
    <row r="51" spans="1:16">
      <c r="A51" s="22"/>
      <c r="B51" s="22"/>
      <c r="C51" s="22"/>
      <c r="D51" s="22"/>
      <c r="E51" s="22"/>
      <c r="F51" s="22"/>
      <c r="G51" s="16"/>
      <c r="H51" s="16"/>
      <c r="I51" s="16"/>
      <c r="J51" s="16"/>
      <c r="K51" s="16"/>
      <c r="L51" s="16"/>
      <c r="M51" s="16"/>
      <c r="N51" s="16"/>
      <c r="O51" s="16"/>
      <c r="P51" s="16"/>
    </row>
    <row r="52" spans="1:16">
      <c r="A52" s="22"/>
      <c r="B52" s="22"/>
      <c r="C52" s="22"/>
      <c r="D52" s="22"/>
      <c r="E52" s="22"/>
      <c r="F52" s="22"/>
      <c r="G52" s="16"/>
      <c r="H52" s="16"/>
      <c r="I52" s="16"/>
      <c r="J52" s="16"/>
      <c r="K52" s="16"/>
      <c r="L52" s="16"/>
      <c r="M52" s="16"/>
      <c r="N52" s="16"/>
      <c r="O52" s="16"/>
      <c r="P52" s="16"/>
    </row>
    <row r="53" spans="1:16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</row>
    <row r="54" spans="1:16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</row>
    <row r="55" spans="1:16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</row>
    <row r="56" spans="1:16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</row>
    <row r="57" spans="1:16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</row>
  </sheetData>
  <mergeCells count="20">
    <mergeCell ref="C26:C30"/>
    <mergeCell ref="B16:B30"/>
    <mergeCell ref="D26:E30"/>
    <mergeCell ref="F26:G30"/>
    <mergeCell ref="H26:I30"/>
    <mergeCell ref="D21:E25"/>
    <mergeCell ref="F21:G25"/>
    <mergeCell ref="H21:I25"/>
    <mergeCell ref="C21:C25"/>
    <mergeCell ref="A1:J7"/>
    <mergeCell ref="C16:C20"/>
    <mergeCell ref="B12:C15"/>
    <mergeCell ref="D14:E15"/>
    <mergeCell ref="F14:G15"/>
    <mergeCell ref="H14:I15"/>
    <mergeCell ref="D16:E20"/>
    <mergeCell ref="F16:G20"/>
    <mergeCell ref="H16:I20"/>
    <mergeCell ref="B10:I11"/>
    <mergeCell ref="D12:I13"/>
  </mergeCells>
  <phoneticPr fontId="11" type="noConversion"/>
  <pageMargins left="0.75" right="0.75" top="1" bottom="1" header="0" footer="0"/>
  <headerFooter alignWithMargins="0"/>
  <ignoredErrors>
    <ignoredError sqref="F39:F40 E40 G40 I40:M40 H41" formula="1"/>
  </ignoredErrors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3"/>
  <dimension ref="B3:AI19"/>
  <sheetViews>
    <sheetView workbookViewId="0">
      <selection activeCell="D25" sqref="D25"/>
    </sheetView>
  </sheetViews>
  <sheetFormatPr baseColWidth="10" defaultRowHeight="13.2"/>
  <sheetData>
    <row r="3" spans="2:2">
      <c r="B3" t="s">
        <v>101</v>
      </c>
    </row>
    <row r="4" spans="2:2">
      <c r="B4" t="s">
        <v>102</v>
      </c>
    </row>
    <row r="5" spans="2:2">
      <c r="B5" t="s">
        <v>103</v>
      </c>
    </row>
    <row r="19" spans="35:35">
      <c r="AI19" t="s">
        <v>104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CONTRATACIÓN</vt:lpstr>
      <vt:lpstr>Hoja6</vt:lpstr>
      <vt:lpstr>Hoja2</vt:lpstr>
      <vt:lpstr>Hoja4</vt:lpstr>
      <vt:lpstr>Hoja3</vt:lpstr>
      <vt:lpstr>Hoja5</vt:lpstr>
      <vt:lpstr>Nivel Organizacional</vt:lpstr>
      <vt:lpstr>Mapa_Riesgo_Inherente</vt:lpstr>
      <vt:lpstr>Contexto</vt:lpstr>
      <vt:lpstr>Fuentes del Riesgo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Hector Leonardo Lopez Avila</dc:creator>
  <cp:lastModifiedBy>USUARIO</cp:lastModifiedBy>
  <cp:lastPrinted>2022-09-02T15:34:50Z</cp:lastPrinted>
  <dcterms:created xsi:type="dcterms:W3CDTF">2015-07-13T16:05:22Z</dcterms:created>
  <dcterms:modified xsi:type="dcterms:W3CDTF">2022-09-05T17:22:14Z</dcterms:modified>
</cp:coreProperties>
</file>